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2023年项目计划用表" sheetId="1" r:id="rId1"/>
    <sheet name="投资增幅统计表" sheetId="2" state="hidden" r:id="rId2"/>
  </sheets>
  <definedNames>
    <definedName name="_xlnm._FilterDatabase" localSheetId="0" hidden="1">'2023年项目计划用表'!$A$4:$T$191</definedName>
    <definedName name="_xlnm.Print_Titles" localSheetId="0">'2023年项目计划用表'!$1:$4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<sst xmlns="http://schemas.openxmlformats.org/spreadsheetml/2006/main" count="1566" uniqueCount="525">
  <si>
    <t>临沧市云县巩固拓展脱贫攻坚成果同乡村振兴有效衔接2023年项目计划表</t>
  </si>
  <si>
    <t>单位：云县乡村振兴局</t>
  </si>
  <si>
    <t>填报人：奎晓强         审核：饶红良                时间：2022年12月4日</t>
  </si>
  <si>
    <t>项目类别及名称</t>
  </si>
  <si>
    <t>项目个数</t>
  </si>
  <si>
    <t>建设地点</t>
  </si>
  <si>
    <t>建设性质</t>
  </si>
  <si>
    <t>建设规模</t>
  </si>
  <si>
    <t>主要建设内容</t>
  </si>
  <si>
    <t>建设年度</t>
  </si>
  <si>
    <t>项目预算投资（万元）</t>
  </si>
  <si>
    <t>牵头单位</t>
  </si>
  <si>
    <t>形成集体资产（经、公、国）</t>
  </si>
  <si>
    <t>绩效目标</t>
  </si>
  <si>
    <t>备注</t>
  </si>
  <si>
    <t>项目乡镇</t>
  </si>
  <si>
    <t>行政村</t>
  </si>
  <si>
    <t>单位</t>
  </si>
  <si>
    <t>数量</t>
  </si>
  <si>
    <t>小  计</t>
  </si>
  <si>
    <t>1.财政衔接资金</t>
  </si>
  <si>
    <t>2.涉农资金</t>
  </si>
  <si>
    <t>3.行业部门资金</t>
  </si>
  <si>
    <t>4.帮扶资金</t>
  </si>
  <si>
    <t>5.业主投资</t>
  </si>
  <si>
    <t>合  计</t>
  </si>
  <si>
    <t>——</t>
  </si>
  <si>
    <t>一、特色产业发展项目</t>
  </si>
  <si>
    <t>（一）生产基地项目</t>
  </si>
  <si>
    <t>1.特色种植基地</t>
  </si>
  <si>
    <t>新建</t>
  </si>
  <si>
    <t>万亩</t>
  </si>
  <si>
    <t>云县晓街乡昆顶村优质红米种植基地农业设施配套建设项目</t>
  </si>
  <si>
    <t>晓街乡</t>
  </si>
  <si>
    <t>昆顶村</t>
  </si>
  <si>
    <t>投入资金240万元实施云县晓街乡昆顶村红米种植基地农业设施配套建设项目，项目建设内容包括：建设田间产业路硬化4.2公里，平均宽3.5米、厚0.15米，C30浇筑路面；田间灌溉三面光沟1.1公里，内空50x40CM。
   项目建成，以“党建+合作社+农户”模式运行，预计惠及3个村10个组431户1686人，其中：收益监测户、脱贫户31户152人。</t>
  </si>
  <si>
    <t>晓街乡昆顶村</t>
  </si>
  <si>
    <t>县乡村振兴局</t>
  </si>
  <si>
    <t>公益性</t>
  </si>
  <si>
    <t xml:space="preserve">1.已明确建设田间产业路硬化≥4.2公里；
2.田间灌溉三面光沟≥1.1公里；
3.以“党建+合作社+农户”模式运行，预计惠≥431户1686人。
</t>
  </si>
  <si>
    <t>云县晓街乡月牙村马牙石自然村庭院经济建设项目</t>
  </si>
  <si>
    <t>月牙村</t>
  </si>
  <si>
    <t>户</t>
  </si>
  <si>
    <t>投入资金50万元，扶持月牙村马牙石自然村农户发展庭院特色蔬菜种植；
  项目建成后，预计可带动周边村组农户109户490人发展特色庭院经济，惠及监测户、脱贫户24户112人。</t>
  </si>
  <si>
    <t xml:space="preserve">晓街乡月牙村 </t>
  </si>
  <si>
    <t>农户</t>
  </si>
  <si>
    <t xml:space="preserve">1.发展庭院特色蔬菜种植≥100亩；
2.预计可带动周边村组农户发展特色庭院经济≥109户490人。
</t>
  </si>
  <si>
    <t>庭院经济</t>
  </si>
  <si>
    <t>云县忙怀乡香椿种植项目</t>
  </si>
  <si>
    <t>忙怀乡</t>
  </si>
  <si>
    <t>邦六村等村</t>
  </si>
  <si>
    <t>亩</t>
  </si>
  <si>
    <t>公司+合作社+农户种植香椿300亩，配套交易场所、保鲜设施等建设</t>
  </si>
  <si>
    <t>1.公司+合作社+农户种植香椿≥300亩；
2.脱贫群众满意度≥%95.</t>
  </si>
  <si>
    <t>云县光伏板+中药材种植基地建设</t>
  </si>
  <si>
    <t>茂兰镇、大寨镇、大朝山西漫湾镇等乡镇</t>
  </si>
  <si>
    <t>黄精1000亩、金银花1000亩、龙胆草2000亩、配套水路等基础设施</t>
  </si>
  <si>
    <t>茂兰镇、大寨镇、大朝山西镇、漫湾镇各乡镇光伏板+种植</t>
  </si>
  <si>
    <t>云县地方产业发展服务中心</t>
  </si>
  <si>
    <t>1.黄精种植面积≥1000亩；
2.金银花≥1000亩；
3.龙胆草≥2000亩。</t>
  </si>
  <si>
    <t>云县大朝山西镇2023年度文物村桥头片区滇黄精种植基地项目</t>
  </si>
  <si>
    <t>大朝山西镇</t>
  </si>
  <si>
    <t>文物村</t>
  </si>
  <si>
    <t>规范化种植滇黄精300亩，配套建设排水灌溉设施设备。</t>
  </si>
  <si>
    <t>文物村桥头片区</t>
  </si>
  <si>
    <t>1.规范化种植滇黄精≥300亩；
2.配套建设排水灌溉设施设备≥1套；
3.脱贫群众满意度≥%95.</t>
  </si>
  <si>
    <t>云县大朝山西镇2023年度大朝山村大村组片区滇黄精种植基地项目</t>
  </si>
  <si>
    <t>大朝山村</t>
  </si>
  <si>
    <t>规范化种植滇黄精200亩，配套建设排水灌溉设施设备。</t>
  </si>
  <si>
    <t>大村组片区</t>
  </si>
  <si>
    <t>1.规范化种植滇黄精≥200亩；
2.配套建设排水灌溉设施设备≥1套；
3.脱贫群众满意度≥%95.</t>
  </si>
  <si>
    <t>云县漫湾镇核桃林大村组、杜家组片区建设庭院经济示范点建设</t>
  </si>
  <si>
    <t>漫湾镇</t>
  </si>
  <si>
    <t>核桃林村</t>
  </si>
  <si>
    <t>在核桃林大村组、杜家组片区建设庭院经济示范点，种植黄精，总面积80亩。</t>
  </si>
  <si>
    <t>核桃林村大村组、杜家组</t>
  </si>
  <si>
    <t>1.规范化种植滇黄精≥80亩；
2.建设庭院经济示范户≥20户；
3.脱贫群众满意度≥%95.</t>
  </si>
  <si>
    <t>涌宝镇木瓜河村水果萝卜种植项目</t>
  </si>
  <si>
    <t>涌宝镇</t>
  </si>
  <si>
    <t>木瓜河村</t>
  </si>
  <si>
    <t>发展100户水果萝卜种植500亩,每亩补助400元</t>
  </si>
  <si>
    <t>1.规范化种植水果萝卜≥500亩；
2.建设庭院经济示范户≥100户户；
3.脱贫群众满意度≥%95.</t>
  </si>
  <si>
    <t>涌宝镇胜利村食用菌种植项目</t>
  </si>
  <si>
    <t>胜利村</t>
  </si>
  <si>
    <t>1。建设长40米X宽20米种植大棚5个，投资20万元；2.建设长5米X宽2米菌床200个，投资40万元；3.砖木结构管理用房100平方米，投资8万元；4.技术培训费2万元。</t>
  </si>
  <si>
    <t>经营性</t>
  </si>
  <si>
    <t>1.建设长40米X宽20米种植大棚≥5个；
2.建设长5米X宽2米菌床≥200个；
3.砖木结构管理用房≥100平方米。</t>
  </si>
  <si>
    <t>茶房乡甸头山村食用玫瑰种植基地</t>
  </si>
  <si>
    <t>茶房乡</t>
  </si>
  <si>
    <t>甸头山村</t>
  </si>
  <si>
    <t>规范化种植食用玫瑰78亩,配套建设排水灌溉沟渠1.5km，埋设管网2.1km，建设基地道路1.1km。</t>
  </si>
  <si>
    <t>大过口及大弯路片区</t>
  </si>
  <si>
    <t xml:space="preserve">1.规范化种植食用玫瑰≥78亩；
2.建设排水灌溉沟渠≥1.5km；
3.埋设管网≥3.4km；
4.建设基地道路≥1.3km。
</t>
  </si>
  <si>
    <t>云县茶房乡桥街片区“烤烟+N”现代农业产业基地</t>
  </si>
  <si>
    <t>桥街村</t>
  </si>
  <si>
    <t>规范化轮值109亩烤烟→青储玉米→不同粮经作物，（包含种苗、化肥、管护等费用），配套建设排水灌溉沟渠2.4km，埋设管网3.4km，建设基地道路1.3km.</t>
  </si>
  <si>
    <t>桥街片区</t>
  </si>
  <si>
    <t>1.规范化轮值烤烟→青储玉米→不同粮经作物≥109亩；
2.建设排水灌溉沟渠≥2.4km；
3.埋设管网≥3.4km；
4.建设基地道路≥1.3km。</t>
  </si>
  <si>
    <t>2023年粮食生产补助项目</t>
  </si>
  <si>
    <t>12乡镇</t>
  </si>
  <si>
    <t>建设杂交稻旱种1万亩；主要粮食作物测土配方0.1万亩；绿色高质高效创建项目区产量提高率2％；病虫危害粮食损失率达5％</t>
  </si>
  <si>
    <t>云县农业农村局</t>
  </si>
  <si>
    <t>1.建设杂交稻旱种≥1万亩；
2.主要粮食作物测土配方≥0.1万亩；
3.绿色高质高效创建项目区产量提高率≥2％；
4.病虫危害粮食损失率达≥5％。</t>
  </si>
  <si>
    <t>2.特色养殖基地</t>
  </si>
  <si>
    <t>个</t>
  </si>
  <si>
    <t>云县晓街乡下村肉牛养殖场农业配套设施项目</t>
  </si>
  <si>
    <t>下村</t>
  </si>
  <si>
    <t>投入资金200万元建设晓街乡下村肉牛养殖场农业设施配套建设项目，建设内容包括：牛粪农业资源化利用配套功能设施建设；.产业路硬化2.6公里，平均宽3.5米、厚0.15米，C30浇筑路面；
   项目建成后，按“党建+合作社+农户”的运行模式，帮带养殖户93户、419人，其中监测户、脱贫户受益52户199人）</t>
  </si>
  <si>
    <t>晓街乡下村村</t>
  </si>
  <si>
    <t>1.产业路硬化≥2.6公里；
2.帮带养殖户≥93户、419人；
3.脱贫群众满意度≥%95.</t>
  </si>
  <si>
    <t>云县后箐乡上台村蚕桑养殖及配套设施建设项目</t>
  </si>
  <si>
    <t>后箐乡</t>
  </si>
  <si>
    <t>上台村</t>
  </si>
  <si>
    <t>1.小蚕供育室建设1座：2.标准化蚕房建设1座；3.供育室设备安置等</t>
  </si>
  <si>
    <t>云县后箐乡上台村</t>
  </si>
  <si>
    <t xml:space="preserve">1.小蚕供育室建设≥1座；
2.标准化蚕房建设≥1座；
3.供育室设备安置设施≥1套。
</t>
  </si>
  <si>
    <t>2023年奶业振兴和畜牧业转型升级项目</t>
  </si>
  <si>
    <t>完成牛良种补贴1.68万份（牛精液单位）；完成生猪良种改革补贴0.7万头，完成粮改饲结构调整面积1.3万亩；完成新增犊牛母牛年增长率0.4％</t>
  </si>
  <si>
    <t xml:space="preserve">1.完成牛良种补贴≥1.68万份（牛精液单位）；
2.完成生猪良种改革补贴≥0.7万头；
3.完成粮改饲结构调整面积≥1.3万亩。
</t>
  </si>
  <si>
    <t xml:space="preserve">2023年畜牧业生产发展项目                                                                        </t>
  </si>
  <si>
    <t xml:space="preserve"> 个                                                                                                                                                                                                                                                                                                                                                                                                                                                                                                                                                                                                                                                                                                                                                                                       </t>
  </si>
  <si>
    <t>全县增加肉类总产值9.98万吨；畜牧业统计监测任务达100％；生鲜乳、私聊、兽药抽检任务完成率100％；完成畜禽粪污资源化利用率77％；</t>
  </si>
  <si>
    <t>1.增加肉类总产值≥9.98万吨；
2.畜牧业统计监测任务达100％；
3.生鲜乳、私聊、兽药抽检任务完成率100％；
4.完成畜禽粪污资源化利用率≥77％。</t>
  </si>
  <si>
    <t>3.水产养殖基地</t>
  </si>
  <si>
    <t>4.林草产业基地</t>
  </si>
  <si>
    <t>大寨镇光伏+林草产业基地建设项目</t>
  </si>
  <si>
    <t>大寨镇</t>
  </si>
  <si>
    <t>大寨镇光伏板下种植饲草8000亩及灌溉沟渠、滴灌管网等配套设施建设</t>
  </si>
  <si>
    <t>县林业和草原局</t>
  </si>
  <si>
    <t>1.光伏板下种植饲草≥8000亩；
2.灌溉沟渠、滴灌管网等配套设施建设≥1套。</t>
  </si>
  <si>
    <t>云县2023年度坚果提质改造建设项目</t>
  </si>
  <si>
    <t>移密补稀、整形修剪、中耕抚育、品种改良、病虫害防治等坚果提质改造5000亩</t>
  </si>
  <si>
    <t>1.移密补稀、整形修剪、中耕抚育、品种改良、病虫害防治等坚果提质改造≥5000亩
2.脱贫群众满意度≥%95。</t>
  </si>
  <si>
    <t>云县2023年度核桃提质改造建设项目</t>
  </si>
  <si>
    <t>移密补稀、整形修剪、中耕抚育、品种改良、病虫害防治等坚果提质改造10000亩</t>
  </si>
  <si>
    <t>1.移密补稀、整形修剪、中耕抚育、品种改良、病虫害防治等坚果提质改造≥10000亩；
2.脱贫群众满意度≥%95。</t>
  </si>
  <si>
    <t>5.休闲农业和乡村旅游基地</t>
  </si>
  <si>
    <t>项</t>
  </si>
  <si>
    <t>漫湾镇昔宜村休闲农业和乡村旅游基地</t>
  </si>
  <si>
    <t>昔宜村</t>
  </si>
  <si>
    <t>利用村内闲置庭院建设具有民俗特色的民宿酒店1家，含民宿小花园1项，小型观光菜园1项、小型观光果园1项。</t>
  </si>
  <si>
    <t>昔宜村大村组</t>
  </si>
  <si>
    <t>1.利用村内闲置庭院建设具有民俗特色的民宿酒店≥1家；
2.小型观光菜园≥1项；
3.小型观光果园≥1项。</t>
  </si>
  <si>
    <t>庭院经济、旅游示范村项目</t>
  </si>
  <si>
    <t>幸福镇幸福村乡村旅游示范村建设项目</t>
  </si>
  <si>
    <t>幸福镇</t>
  </si>
  <si>
    <t>幸福村</t>
  </si>
  <si>
    <t>一是集镇入口途径丙凤入口至农场释迦果种植基地，提升道路沿线及周边环境，完善旅游标识牌建设，；二是道路沿线排污沟改造提升；三是道路沿线修建垃圾分类投放点15个；四是修建丙凤旅游集散地停车场及农场释迦果采摘园公厕。</t>
  </si>
  <si>
    <t>1.道路沿线排污沟改造提升≥1项；
2.道路沿线修建垃圾分类投放点≥15个；
3.修建丙凤旅游集散地停车场及农场释迦果采摘园公厕≥1座。</t>
  </si>
  <si>
    <t>旅游示范村项目</t>
  </si>
  <si>
    <t>茶房乡村头村革命老区红色旅游基地建设项目</t>
  </si>
  <si>
    <t>村头村</t>
  </si>
  <si>
    <t>行政村/个</t>
  </si>
  <si>
    <t>建设红色旅游基地1个。</t>
  </si>
  <si>
    <t>1.建设红色旅游基地≥1个；
2.脱贫群众满意度≥%95。</t>
  </si>
  <si>
    <t>6.光伏电站建设</t>
  </si>
  <si>
    <t>座</t>
  </si>
  <si>
    <t>7.帮扶车间和特色手工业作坊建设</t>
  </si>
  <si>
    <t>8.其他产业基地建设</t>
  </si>
  <si>
    <t>（二）加工物流项目</t>
  </si>
  <si>
    <t>1.农产品仓储保鲜冷链建设</t>
  </si>
  <si>
    <t>云县2023年农产品仓储保鲜冷链建设项目</t>
  </si>
  <si>
    <t>针对特色农产品主产区建设12座蔬菜、水果、畜产品等鲜活农产品的保鲜冷冻，储藏等设施。配备冷冻运输车辆。</t>
  </si>
  <si>
    <t>1.建设蔬菜、水果、畜产品等鲜活农产品的保鲜冷冻，储藏等设施≥12座；
2.脱贫群众满意度≥%95。</t>
  </si>
  <si>
    <t>2.产地初加工和精深加工、副产物综合利用</t>
  </si>
  <si>
    <t>云县咖啡精深加工厂建设项目</t>
  </si>
  <si>
    <t>爱华镇</t>
  </si>
  <si>
    <t>永胜村</t>
  </si>
  <si>
    <t>建设钢结构厂房1000平方米，仓储保鲜库500平方米，购置安装60公斤烘焙咖啡、挂耳咖啡一体化生产包装设备一套，新建消防、污水处理等配套设施,新建管理用房400平方米，平整硬化晾晒场150平方米。</t>
  </si>
  <si>
    <t xml:space="preserve">1.建设钢结构厂房≥1000平方米；
2.仓储保鲜库≥500平方米；
3.购置安装60公斤烘焙咖啡、挂耳咖啡一体化生产包装设备≥1套；
4.新建管理用房≥400平方米；
5.平整硬化晾晒场≥150平方米。
</t>
  </si>
  <si>
    <t>云县后箐乡咖啡鲜果收购站建设</t>
  </si>
  <si>
    <t>菠萝村</t>
  </si>
  <si>
    <t>新建咖啡鲜果收购站（含保鲜库）1个1000平</t>
  </si>
  <si>
    <t>1.新建咖啡鲜果收购站（含保鲜库）≥1000平方米；
2.脱贫群众满意度≥%95。</t>
  </si>
  <si>
    <t>云县栗树乡咖啡鲜果收购站建设</t>
  </si>
  <si>
    <t>栗树乡</t>
  </si>
  <si>
    <t>大田山村</t>
  </si>
  <si>
    <t>大寨镇饲草加工场建设项目</t>
  </si>
  <si>
    <t>新合村</t>
  </si>
  <si>
    <t>建设2亩加工厂房，1300平方米场地硬化，及抓草机、夹包机、裹包机等设备采购</t>
  </si>
  <si>
    <t>1.建设加工厂房≥2亩；
2.场地硬化≥1300平方米；
3.抓草机、夹包机、裹包机等设备采购1套。</t>
  </si>
  <si>
    <t>云县粮食应急加工建设项目</t>
  </si>
  <si>
    <t>购置日产50-60吨大米加工生产线一条</t>
  </si>
  <si>
    <t>云县发展和改革局</t>
  </si>
  <si>
    <t>1.购置日产50-60吨大米加工生产线≥1条；
2.脱贫群众满意度≥%95。</t>
  </si>
  <si>
    <t>涌宝镇石龙村药材初加工项目</t>
  </si>
  <si>
    <t>石龙村</t>
  </si>
  <si>
    <t>扩建</t>
  </si>
  <si>
    <t>1.新建二层钢架结构厂房800㎡，投入50万元；2.配套购粉碎、运输、叉车、传送带、过磅秤等设备投入70万元；3.新建日处理50㎥污水、加工废水（含相连断面河湖治理）工程1件，晾晒场400㎡，投入100万元。</t>
  </si>
  <si>
    <t>云县乡村振兴局</t>
  </si>
  <si>
    <t>1.新建二层钢架结构厂房≥800㎡；
2.配套购粉碎、运输、叉车、传送带、过磅秤等设备1套；
3.新建日处理50㎥污水、加工废水（含相连断面河湖治理）工程1件；
4.晾晒场≥400㎡。</t>
  </si>
  <si>
    <t>云县核桃初加工厂建设</t>
  </si>
  <si>
    <t>新建核桃初加工厂5个</t>
  </si>
  <si>
    <t>1.新建核桃初加工厂≥5个；
2.脱贫群众满意度≥%95。</t>
  </si>
  <si>
    <t>云县爱华镇小忙兔村滇黄精基地农业设施配套及初深加工建设项目</t>
  </si>
  <si>
    <t>小忙兔村</t>
  </si>
  <si>
    <t>新建产业硬化道路5公里、宽3.5米，投入300万元；在云县工业园区标准化厂房购置安装满足3000吨滇黄精初深加工流水线及配套设备，投入300万元。项目建成后，产权归村集体所有，采取“上海、广东市场+云县产品”“企业+合作社+农户”模式与龙头企业合作运营，所得资产收益纳入村集体经济。</t>
  </si>
  <si>
    <t>1.新建产业硬化道路≥5公里；
2.购置安装满足3000吨滇黄精初深加工流水线及配套设备≥1套；
3.脱贫群众满意度≥%95。</t>
  </si>
  <si>
    <t>3.农产品市场建设和农村物流</t>
  </si>
  <si>
    <t>大寨镇文丰村农场品交易中心建设项目</t>
  </si>
  <si>
    <t>文丰村</t>
  </si>
  <si>
    <t>建设100平方农产品展示中心一个、4000平方农场品交易市场一个</t>
  </si>
  <si>
    <t>1.建设农产品展示中心一个≥100平方；
2.农场品交易市场一个≥4000平方；
3.脱贫群众满意度≥%95。</t>
  </si>
  <si>
    <t>4.农产品品牌打造和展销平台</t>
  </si>
  <si>
    <t>（三）产业基础设施项目</t>
  </si>
  <si>
    <t>1.产业路、资源路、旅游路建设</t>
  </si>
  <si>
    <t>云县栗树精品咖啡示范基地建设项目</t>
  </si>
  <si>
    <t>件</t>
  </si>
  <si>
    <t>主要建设生产路道路硬化1.9公里，建设涵管9米，购买PE管2000米，建设临时咖啡收购场150平方米等。</t>
  </si>
  <si>
    <t xml:space="preserve">1.建设生产路道路硬化≥1.9公里；
2.建设涵管≥9米；
3.购买PE管≥2000米；
4.建设临时咖啡收购场≥150平方米。
</t>
  </si>
  <si>
    <t>幸福镇海东村肉牛场到轻木林组甘蔗产业道路硬化建设</t>
  </si>
  <si>
    <t>海东村</t>
  </si>
  <si>
    <t>公里</t>
  </si>
  <si>
    <t>修建宽3.4米、厚18厘米的C25混凝土路面甘蔗产业道路10公里（含相关道路附属工程）</t>
  </si>
  <si>
    <t>1.修建宽3.4米、厚18厘米的C25混凝土路面甘蔗产业道路≥10公里；
2.脱贫群众满意度≥%95。</t>
  </si>
  <si>
    <t>忙怀乡毛草林片区产业道路硬化建设项目</t>
  </si>
  <si>
    <t>1.村组道路硬化：毛草林丫口至柄柏组道路硬化1.7公里，排水沟修建1.7公里。2.毛草林丫口至小温竹组道路硬化1.8公里，排水沟修建1.8公里。</t>
  </si>
  <si>
    <t>毛草林组、柄柏组、小温竹组</t>
  </si>
  <si>
    <t>云县交通运输局</t>
  </si>
  <si>
    <t>1.毛草林丫口至柄柏组道路硬化≥1.7公里；
2.排水沟修建≥1.7公里；
3.毛草林丫口至小温竹组道路硬化≥1.8公里；
4.排水沟修建≥1.8公里；
5.脱贫群众满意度≥%95。</t>
  </si>
  <si>
    <t>大寨镇新民村文板片区产业道路建设项目</t>
  </si>
  <si>
    <t>新民村</t>
  </si>
  <si>
    <t>新民村文板片区产业道路硬化建设5公里，涉及农户301户，1186人</t>
  </si>
  <si>
    <t>新民村文板自然村</t>
  </si>
  <si>
    <t>1.新民村文板片区产业道路硬化建设≥5公里；
2.受益农户≥301户，1186人；
3.脱贫群众满意度≥%95。</t>
  </si>
  <si>
    <t>云县爱华镇长坡岭村香葱绿色蔬菜基地农业设施配套建设项目</t>
  </si>
  <si>
    <t>长坡岭村</t>
  </si>
  <si>
    <t>建设内容：1.硬化产业道路6公里（其中新开挖2公里）、宽3米，加固除险桥涵1座，新建沙石道路500米、宽1.2米，2.建设三面沟渠6公里（其中新建1公里，修复5公里），铺设灌溉主管道（Ф75）1.5公里，建设粪污资源化利用存储池20个、输灌管道5公里、蔬菜清洗池20个、农机具存放用房200平方米，购置杀虫灯20盏，3.新建香葱蔬菜仓储交易中心1个（包括新建保鲜冷藏库180立方米、彩钢瓦大棚600平方米，硬化场地2100平方米以及配套设施）</t>
  </si>
  <si>
    <t>1.硬化产业道路≥6公里；
2.加固除险桥涵1座；
3.新建沙石道路≥500米；
4.建设三面沟渠≥6公里；
5.铺设灌溉主管道（Ф75）≥1.5公里；
6.建设粪污资源化利用存储池≥20个；
7.输灌管道≥5公里；
8.蔬菜清洗池≥20个；
9.农机具存放用房≥200平方米；
6.新建香葱蔬菜仓储交易中心1个≥2100平方米。</t>
  </si>
  <si>
    <t>云县释迦果标准化示范基地农业设施配套建设项目</t>
  </si>
  <si>
    <t>爱华镇、幸福镇</t>
  </si>
  <si>
    <t>勐勐村、幸福村</t>
  </si>
  <si>
    <t>建设内容：1.爱华镇勐勐村投入500万元。其中，硬化产业道路3公里。新建分拣包装大棚600平方米以及配备水电设施，新建提水工程一个（包括铺设提水管道1条、提水设备2套，新建蓄水塘4000立方米，购置覆盖500亩智能化水肥一体化喷灌系统一套），2.幸福镇幸福村硬化产业道路约350米（含道路两侧边沟），铺设砂石路1.5公里，安装PE110管道3公里，PE50管道1.5公里，修建50立方米蓄水池5个，投入35万元；新建冷库200立方米、分拣包装中心等1200平方米（含分拣设施设备采购），平整硬化场地500平方米，建设粪污储存池及配套输灌管网，新建农作物监测点1个100平方米</t>
  </si>
  <si>
    <t>1.爱华镇硬化产业道路≥3公里；
2.新建分拣包装大棚≥600平方米；
3.新建提水工程≥1个；
4.新建蓄水塘≥4000立方米；
5.幸福镇幸福村硬化产业道路约≥350米；
6.安装PE110管道≥3公里；
7.修建50立方米蓄水池≥5个；
8.新建冷库200立方米、分拣包装中心等≥1200平方米；
9.平整硬化场地≥500平方米
。</t>
  </si>
  <si>
    <t>云县晓街乡香水柠檬种植基地农业设施配套建设项目</t>
  </si>
  <si>
    <t>老许村</t>
  </si>
  <si>
    <t>主要建设内容：1.新建提灌站1个（扬程500米，流量8方/小时，双电机配套双变频器），其中：新建占地150平方砖钢构水泵房、看护房1座，安装DN50钢管（热镀锌）供水管2公里，2.新建400亩水肥一体化系统3.新建1000立方米蓄水池1个，4.新建100KW变压器一台，5.新建机耕路5KM，6.新建小型气象站1个占地面积200平方米（实时监控，含后台APP使用存储）</t>
  </si>
  <si>
    <t>1.新建提灌站1个；
2.新建400亩水肥一体化系统1个；
3.新建1000立方米蓄水池1个；
4.新建小型气象站1个占地面积≥200平方米。</t>
  </si>
  <si>
    <t>2.小型农田水利设施建设</t>
  </si>
  <si>
    <t>云县2023年高标准农田建设项目</t>
  </si>
  <si>
    <t>完成高标准农田建设3万亩</t>
  </si>
  <si>
    <t>1.完成高标准农田建设≥3万亩；
2.脱贫群众满意度≥%95。</t>
  </si>
  <si>
    <t>云县2023年农田地提质改造建设项目</t>
  </si>
  <si>
    <t>完成田地提质改造0.1万亩</t>
  </si>
  <si>
    <t>县自然资源局</t>
  </si>
  <si>
    <t>1.完成田地提质改造0.1万亩；
2.脱贫群众满意度≥%95。</t>
  </si>
  <si>
    <t>大寨镇勐麻河沿河蔬菜种植基地土壤改良建设项目</t>
  </si>
  <si>
    <t>勐麻河沿河蔬菜种植基地土壤改良400亩</t>
  </si>
  <si>
    <t>1.勐麻河沿河蔬菜种植基地土壤改良400亩；
2.脱贫群众满意度≥%95。</t>
  </si>
  <si>
    <t>晓街乡月牙村马牙石片区灌溉设施建设项目</t>
  </si>
  <si>
    <t>建设取水坝头1座239立方米，支砌挡土墙6座219立方米，三面光沟5646米（其中：DN300铸铁渡水管48米）</t>
  </si>
  <si>
    <t>月牙村马牙石片区</t>
  </si>
  <si>
    <t>1.建设取水坝头1座≥239立方米；
2.支砌挡土墙6座≥219立方米；
3.三面光沟≥5646米。</t>
  </si>
  <si>
    <t>晓街乡大坟村老棚片区高效烤烟坚果灌溉设施建设项目</t>
  </si>
  <si>
    <t>大坟村</t>
  </si>
  <si>
    <t>建设取水口1座，进水池1座，蓄水池21座，配水管网42130m，</t>
  </si>
  <si>
    <t>大坟村老棚片区</t>
  </si>
  <si>
    <t>1.建设取水口≥1座；
2.进水池≥1座；
3.蓄水池≥21座；
4.配水管网≥42130m。</t>
  </si>
  <si>
    <t>茂兰镇安乐村畜禽粪污无害化处理利用建设项目</t>
  </si>
  <si>
    <t>茂兰镇</t>
  </si>
  <si>
    <t>安乐村</t>
  </si>
  <si>
    <t>畜禽粪污无害化处理和二次还田循环利用收集处理灌溉设施工程1件</t>
  </si>
  <si>
    <t xml:space="preserve">1.畜禽粪污无害化处理和二次还田循环利用收集处理灌溉设施工程1件；
2.脱贫群众满意度≥%95。
</t>
  </si>
  <si>
    <t>云县2023年度小型病险水库除险加固建设项目</t>
  </si>
  <si>
    <t>大寨、晓街</t>
  </si>
  <si>
    <t>完成箐门口水库、木厂箐水库2座小（二）型水库除险加固，保障产业用水</t>
  </si>
  <si>
    <t>云县水务局</t>
  </si>
  <si>
    <t>1.完成箐门口水库、木厂箐水库≥2座；
2.脱贫群众满意度≥%95。</t>
  </si>
  <si>
    <t>云县2023年度小型水库维修养护项目</t>
  </si>
  <si>
    <t>涌宝、大寨镇等乡镇</t>
  </si>
  <si>
    <t>完成平河、潘家地等15件小型水库维修养护，保障产业用水</t>
  </si>
  <si>
    <t>涌宝、大寨</t>
  </si>
  <si>
    <t>1.完成平河、潘家地等小型水库维修养护≥15件；
2.脱贫群众满意度≥%95。</t>
  </si>
  <si>
    <t>云县2023年度农田水利灌溉设施建设项目</t>
  </si>
  <si>
    <t>新建灌溉沟渠、引水工程30件</t>
  </si>
  <si>
    <t>1.新建灌溉沟渠、引水工程30件；
2.脱贫群众满意度≥%95。</t>
  </si>
  <si>
    <t>云县2023年度山洪灾害防治及非工程措施维修养护项目</t>
  </si>
  <si>
    <t>新建自动雨量监测站2个，县级平台提升改造、网络通信保障、自动雨量（水位）站点运行维护。</t>
  </si>
  <si>
    <t>1.新建自动雨量监测站≥2个；
2.县级平台提升改造、网络通信保障、自动雨量（水位）站点运行维护1项；
3.脱贫群众满意度≥%95。</t>
  </si>
  <si>
    <t>3.农业产业园区建设</t>
  </si>
  <si>
    <t>（四）产业服务支撑项目</t>
  </si>
  <si>
    <t>1.科技服务</t>
  </si>
  <si>
    <t>农产品质量安全建设项目</t>
  </si>
  <si>
    <t>云县</t>
  </si>
  <si>
    <t>套</t>
  </si>
  <si>
    <t>农药残留检测仪器购置</t>
  </si>
  <si>
    <t>1.农药残留检测仪器购置1件；
2.脱贫群众满意度≥%95。</t>
  </si>
  <si>
    <t>2.人才培养</t>
  </si>
  <si>
    <t>人次</t>
  </si>
  <si>
    <t>3.农业社会化服务</t>
  </si>
  <si>
    <t>（五）金融保险配套项目</t>
  </si>
  <si>
    <t>1.小额贷款贴息</t>
  </si>
  <si>
    <t>万元</t>
  </si>
  <si>
    <t>云县2023年过渡期已脱贫人口小额信贷贴息项目</t>
  </si>
  <si>
    <t>用于12个乡（镇）已脱贫户和边缘易致贫户发展种养殖业、农副产品加工、餐饮服务、商贸、运输等产业户均5万元扶贫小额贷款贴息。</t>
  </si>
  <si>
    <t>1.用于12个乡（镇）已脱贫户和边缘易致贫户发展种养殖业、农副产品加工、餐饮服务、商贸、运输等产业户均5万元扶贫小额贷款贴息。
2.脱贫群众满意度≥%95。</t>
  </si>
  <si>
    <t>2.新型经营主体贷款贴息</t>
  </si>
  <si>
    <t>3.特色产业保险保费补助</t>
  </si>
  <si>
    <t>4.小额信贷风险补偿金</t>
  </si>
  <si>
    <t>5.防贫保险（基金）</t>
  </si>
  <si>
    <t>6.其他产业金融保障</t>
  </si>
  <si>
    <t>二、稳岗就业创业项目</t>
  </si>
  <si>
    <t>（一）外出务工补助项目</t>
  </si>
  <si>
    <t>1.外出务工交通费补助</t>
  </si>
  <si>
    <t>外出务工交通费补助</t>
  </si>
  <si>
    <t>对外出务工且稳定就业3个月以上的脱贫劳动力，按照跨省务工每人不超过1000元的标准给予一次性外出务工交通补助（每年享受1次）</t>
  </si>
  <si>
    <t>云县人力资源和社会保障局</t>
  </si>
  <si>
    <t>1.对外出务工且稳定就业3个月以上的脱贫劳动力，按照跨省务工每人不超过1000元的标准给予一次性外出务工交通补助（每年享受1次）；
2.脱贫群众满意度≥%95。</t>
  </si>
  <si>
    <t>2.稳岗就业奖补</t>
  </si>
  <si>
    <t>（二）就业培训补助项目</t>
  </si>
  <si>
    <t>1.技能培训补助</t>
  </si>
  <si>
    <t>脱贫劳动力技能培训补助</t>
  </si>
  <si>
    <t>在脱贫劳动力中开展职业技能培训</t>
  </si>
  <si>
    <t>1.在脱贫劳动力中开展职业技能培训≥3200人次；
2.脱贫群众满意度≥%95。</t>
  </si>
  <si>
    <t>2.以工代训补助</t>
  </si>
  <si>
    <t>（三）创业补助项目</t>
  </si>
  <si>
    <t>1.创业培训补助</t>
  </si>
  <si>
    <t>2.创业增收奖补</t>
  </si>
  <si>
    <t>（四）公益性岗位</t>
  </si>
  <si>
    <t>1.公益性岗位</t>
  </si>
  <si>
    <t>乡村公益岗位开发</t>
  </si>
  <si>
    <t>在脱贫劳动力和监测对象中开发乡村共性岗位50个</t>
  </si>
  <si>
    <t>1.在脱贫劳动力和监测对象中开发乡村共性岗位≥50个；
2.脱贫群众满意度≥%95。</t>
  </si>
  <si>
    <t>2.公益性岗位（监测对象）</t>
  </si>
  <si>
    <t>三、易地搬迁后续扶持项目</t>
  </si>
  <si>
    <t>1.公共服务岗位</t>
  </si>
  <si>
    <t>2.“一站式”社区综合服务设施建设</t>
  </si>
  <si>
    <t>3.易地扶贫搬迁贷款债券贴息补助</t>
  </si>
  <si>
    <t>四、乡村基础设施项目</t>
  </si>
  <si>
    <t>（一）村庄规划编制（含编修）项目</t>
  </si>
  <si>
    <t>村庄规划编制</t>
  </si>
  <si>
    <t xml:space="preserve">12乡镇 </t>
  </si>
  <si>
    <t>50个行政村</t>
  </si>
  <si>
    <t>完成村庄规划编制50个</t>
  </si>
  <si>
    <t>1.完成村庄规划编制≥50个；
2.脱贫群众满意度≥%95。</t>
  </si>
  <si>
    <t>（二）农村基础设施项目</t>
  </si>
  <si>
    <t>1.农村道路建设</t>
  </si>
  <si>
    <t>云县路基路面改造建设项目</t>
  </si>
  <si>
    <t>忙怀乡等5个乡镇</t>
  </si>
  <si>
    <t>路基路面改造76公里</t>
  </si>
  <si>
    <t>忙怀彝族布朗族乡等5个乡镇</t>
  </si>
  <si>
    <t>1.路基路面改造≥76公里；
2.脱贫群众满意度≥%95。</t>
  </si>
  <si>
    <t>大寨镇团结村丙烘组至余家山道路硬化建设项目</t>
  </si>
  <si>
    <t>团结村</t>
  </si>
  <si>
    <t>大寨新街丙烘路口至余家山道路硬化建设18.3公里，途径丙烘、周家箐、西山寺、余家山自然村，受益农户208户，746人</t>
  </si>
  <si>
    <t>1.大寨新街丙烘路口至余家山道路硬化建设≥18.3公里；
2.丙烘、周家箐、西山寺、余家山自然村，受益农户≥208户，746人。</t>
  </si>
  <si>
    <t>大寨镇龙潭村丫口组至团山组道路硬化建设项目</t>
  </si>
  <si>
    <t>龙潭村</t>
  </si>
  <si>
    <t>龙潭村丫口自然村至团山自然村道路建设3.1公里，受益农户48户，176人</t>
  </si>
  <si>
    <t>1.龙潭村丫口自然村至团山自然村道路建设≥3.1公里；
2.受益农户≥48户，176人。</t>
  </si>
  <si>
    <t>大寨镇新合村两山村组道路硬化建设项目</t>
  </si>
  <si>
    <t>新合村银厂组河至龙潭村、新合街道至上村组、回营组至龙潭村。新合中学至新民村、施家自然村至李家组的道路硬化25公里建设，受益农户684户，2481人</t>
  </si>
  <si>
    <t>1.新合中学至新民村、施家自然村至李家组的道路硬化建设≥25公里；
2.受益农户≥684户，2481人。</t>
  </si>
  <si>
    <t>后箐乡白玉景村、勤山村、营盘村村组道路硬化建设项目</t>
  </si>
  <si>
    <t>村组主干道硬化建设12.35公里</t>
  </si>
  <si>
    <t>白玉景村、勤山村、营盘村</t>
  </si>
  <si>
    <t>1.村组主干道硬化建设≥12.35公里；
2.脱贫群众满意度≥%95。</t>
  </si>
  <si>
    <t>平方米</t>
  </si>
  <si>
    <t>2.农村供水保障设施</t>
  </si>
  <si>
    <t>自然村/组</t>
  </si>
  <si>
    <t>云县2023年度农村生产生活用水提升（维修养护）建设项目</t>
  </si>
  <si>
    <t>完成生产生活用水工程维修养护50件，受益人口8.15万人。新建取水在线计量设施2个。节水宣传资料制作、达标验收材料及其他费用。</t>
  </si>
  <si>
    <t>1.完成生产生活用水工程维修养护≥50件；
2.新建取水在线计量设施≥2个；
3.受益人口≥8.15万人。</t>
  </si>
  <si>
    <t>产业</t>
  </si>
  <si>
    <t>3.农村电网建设</t>
  </si>
  <si>
    <t>4.农村网络建设</t>
  </si>
  <si>
    <t>5.农村清洁能源设施建设</t>
  </si>
  <si>
    <t>6.农业农村基础设施中长期贷款贴息</t>
  </si>
  <si>
    <t>7.其他</t>
  </si>
  <si>
    <t>云县2023年农村承包地管理和土地延包对下转移支付建设项目</t>
  </si>
  <si>
    <t>农村承包土地经营权确权达90％</t>
  </si>
  <si>
    <t>1.农村承包土地经营权确权达≥90％；
2.脱贫群众满意度≥%95。</t>
  </si>
  <si>
    <t>五、人居环境整治项目</t>
  </si>
  <si>
    <t>1.农村卫厕所改造</t>
  </si>
  <si>
    <t>所/户</t>
  </si>
  <si>
    <t>2.农村生活污水治理</t>
  </si>
  <si>
    <t>村</t>
  </si>
  <si>
    <t>云县2023年乡镇生活污水处理设施改建及修复</t>
  </si>
  <si>
    <t>大朝山、茂兰等4个乡镇</t>
  </si>
  <si>
    <t>大朝山村、桥街村、晓街村、茂兰镇社区</t>
  </si>
  <si>
    <t>大朝山村、桥街村、晓街村、茂兰社区污水处理项目设备更换及维修、维护；晓街村污水处理设施续建和扩建，增加一体化污水处理设备。</t>
  </si>
  <si>
    <t>云县住房和城乡建设局</t>
  </si>
  <si>
    <t>1.大朝山村、桥街村、晓街村、茂兰社区污水处理项目设备更换及维修、维护≥1件；
2.晓街村污水处理设施续建和扩建，增加一体化污水处理设备1套；
3.脱贫群众满意度≥%95。</t>
  </si>
  <si>
    <t>栗树乡生活污水处理设施项目</t>
  </si>
  <si>
    <t>栗树村</t>
  </si>
  <si>
    <t>建设日处理150吨生活污水处理设施1座，同时配建其他附属设施</t>
  </si>
  <si>
    <t>栗树乡栗树村</t>
  </si>
  <si>
    <t>1.建设日处理150吨生活污水处理设施1座；
2.脱贫群众满意度≥%95。</t>
  </si>
  <si>
    <t>涌宝镇木瓜河村农村生活污水治理项目</t>
  </si>
  <si>
    <t>新建DN300HDPE污水收集管7600m，DN200HDPE污水收集管5300m，DN100排水管UPVC入户管8600m，检查井200座，新建20m3/d污水处理系统4套。</t>
  </si>
  <si>
    <t>2023年</t>
  </si>
  <si>
    <t>1.新建DN300HDPE污水收集管≥7600m；
2.DN200HDPE污水收集管≥5300m；
3.DN100排水管UPVC入户管≥8600m；
4.检查井≥200座；
5.新建20m3/d污水处理系统≥4套。</t>
  </si>
  <si>
    <t>大寨镇文朵田心自然村污水处理厂建设项目</t>
  </si>
  <si>
    <t>文朵村</t>
  </si>
  <si>
    <t>污水收集管网铺设2000米，新建一个70m³氧化池及配套设施</t>
  </si>
  <si>
    <t>文朵村田心组</t>
  </si>
  <si>
    <t>1.污水收集管网铺设≥2000米；
2.新建一个氧化池及配套设施≥70m³；
3.脱贫群众满意度≥%95。</t>
  </si>
  <si>
    <t>3.农村生活垃圾治理</t>
  </si>
  <si>
    <t>云县忙怀乡生活垃圾治理项目</t>
  </si>
  <si>
    <t>慢卡村、高井槽村、忙贵村</t>
  </si>
  <si>
    <t>生活垃圾热解设备3套</t>
  </si>
  <si>
    <t>1.生活垃圾热解设备3套；
2.脱贫群众满意度≥%95。</t>
  </si>
  <si>
    <t>云县2023年农村生活垃圾处理设施改建及修复项目</t>
  </si>
  <si>
    <t>批</t>
  </si>
  <si>
    <t>茶房乡大路边村、晓街乡晓街村、万佑村垃圾焚烧炉维修和提质增效，更换及新增烟尘处理设备以及部分场地基础设施建设；茂兰镇哨街村、丙令村垃圾处理设备维修，水池防渗修复；栗树乡栗树村生活垃圾处理设施改建，建设5-10吨无害化垃圾热解站一座及附属工程。</t>
  </si>
  <si>
    <t>栗树村、大路边村、晓街村、万佑村、哨街村、丙令村</t>
  </si>
  <si>
    <t>1.茶房乡大路边村、晓街乡晓街村、万佑村垃圾焚烧炉维修和提质增效；
2.茂兰镇哨街村、丙令村垃圾处理设备维修，水池防渗修复；
3.栗树乡栗树村生活垃圾处理设施改建1件；
4.脱贫群众满意度≥%95。</t>
  </si>
  <si>
    <t>云县涌宝镇（南糯村、荒田村）农村环境整治项目</t>
  </si>
  <si>
    <t>南糯村、荒田村</t>
  </si>
  <si>
    <t>建设公厕31个，垃圾池32个，排水沟2471m，排水管12114m，排水涵管96m。</t>
  </si>
  <si>
    <t>1.建设公厕≥31个；
2.垃圾池≥32个；
3.排水沟≥2471m；
4.排水管≥12114m；
5.排水涵管≥96m。</t>
  </si>
  <si>
    <t>云县贫困村人居环境整治项目</t>
  </si>
  <si>
    <t>爱华、大朝山等5个乡镇</t>
  </si>
  <si>
    <t>垃圾收集、焚烧池118个；垃圾收集房46个；小型垃圾收集焚烧炉22个；公厕89座、化粪池101个；污水处理池39个、污水处理站3座、污水管道17713米，污水处理一体化设备2套；检查井682个。</t>
  </si>
  <si>
    <t>大朝山西镇背阴寨村、坡头村、文物村；爱华镇大帮卡、垭口田；晓街乡老许村、慢笼村；漫湾镇核桃林村、草子地村；幸福镇干坡村、篾笆山村</t>
  </si>
  <si>
    <t>1.垃圾收集、焚烧池≥118个；
2.垃圾收集房≥46个；
3.小型垃圾收集焚烧炉≥22个；
4.污水处理池≥39个；
5.公厕≥89座；
6.污水处理站≥3座；
7.污水处理一体化设备2套。</t>
  </si>
  <si>
    <t>云县栗树乡慢郎麦地自然村和大田山上新中山自然村人居环境综合整治建设项目</t>
  </si>
  <si>
    <t>慢郎村、大田山村</t>
  </si>
  <si>
    <r>
      <rPr>
        <sz val="12"/>
        <rFont val="宋体"/>
        <charset val="134"/>
      </rPr>
      <t>主要建设排污三面沟1060米</t>
    </r>
    <r>
      <rPr>
        <sz val="12"/>
        <rFont val="仿宋_GB2312"/>
        <charset val="134"/>
      </rPr>
      <t>；建设污水沉淀池3个；建设挡墙64立方米；安装排污管道70米；整治粪塘97个等。</t>
    </r>
  </si>
  <si>
    <t>慢郎村麦地自然村、大田山村上新中山自然村</t>
  </si>
  <si>
    <t>县农业农村局</t>
  </si>
  <si>
    <t>1.主要建设排污三面沟≥1060米；
2.建设污水沉淀池≥3个；
3.建设挡墙≥64立方米；
4.安装排污管道≥70米；
5.整治粪塘≥97个等。</t>
  </si>
  <si>
    <t>云县大朝山西镇农村生活垃圾处理设施改建及修复</t>
  </si>
  <si>
    <t>大朝山西镇垃圾处理厂扩容改造
建设项目：日处理量8吨，规划占地1200㎡；其中热解车间占地
480㎡，辅助管理用房50㎡；产区硬化、停车场根据实际地形
情况确定。</t>
  </si>
  <si>
    <t>龙潭村四家组</t>
  </si>
  <si>
    <t>1.大朝山西镇垃圾处理厂扩容改造≥1200㎡；
2.脱贫群众满意度≥%95。</t>
  </si>
  <si>
    <t>4.村容村貌提升</t>
  </si>
  <si>
    <t>云县2023年度乡村振兴“个十百”工程示范建设</t>
  </si>
  <si>
    <t>持续建设幸福镇1个示范乡镇，新建3个精品示范村、40个自然村美丽村庄，主要建设内容有：特色产业发展、村庄道路等基础设施、人居环境和公共服务设施等建设</t>
  </si>
  <si>
    <t>1.持续建设幸福镇1个示范乡镇；
2.新建精品示范村≥3个；
3.新建自然村美丽村庄≥40个。</t>
  </si>
  <si>
    <t>2023年中央财政以工代赈项目</t>
  </si>
  <si>
    <t>漫湾镇、涌宝镇、茶房乡</t>
  </si>
  <si>
    <t>漫湾昔宜村、涌宝镇涌宝村、茶房乡大路边村</t>
  </si>
  <si>
    <t>平公里</t>
  </si>
  <si>
    <t>综合开发17.2平方公里</t>
  </si>
  <si>
    <t>旅游基础设施、道路硬化、商贸物流配套设施，人居环境提升等</t>
  </si>
  <si>
    <t>昔宜村、涌宝村、大路边村</t>
  </si>
  <si>
    <t>县发展和改革局</t>
  </si>
  <si>
    <t>1.旅游基础设施、道路硬化、商贸物流配套设施，人居环境提升等；
2.脱贫群众满意度≥%95。</t>
  </si>
  <si>
    <t>爱华镇大树村民族团结进步示范村</t>
  </si>
  <si>
    <t>大树村</t>
  </si>
  <si>
    <t>建设生产道路3.5公里，建设规格：宽3.4米，厚15厘米，C30混凝土浇筑；村容村貌提升等。</t>
  </si>
  <si>
    <t>云县民族宗教事务局</t>
  </si>
  <si>
    <t>1.建设生产道路≥3.5公里；
2.村容村貌提升1项；
3.脱贫群众满意度≥%95。</t>
  </si>
  <si>
    <t>茂兰镇牛圈箐村民族团结进步示范村</t>
  </si>
  <si>
    <t>牛圈箐村</t>
  </si>
  <si>
    <t>建设生产道路4公里，建设规格：宽3.4米，厚15厘米，C30混凝土浇筑；村容村貌提升等。</t>
  </si>
  <si>
    <t>1.建设生产道路≥4公里；
2.村容村貌提升1项；
3.脱贫群众满意度≥%95。</t>
  </si>
  <si>
    <t>涌宝镇龙马塘村民族团结进步示范村</t>
  </si>
  <si>
    <t>龙马塘村</t>
  </si>
  <si>
    <t>漫湾镇新村民族团结进步示范村</t>
  </si>
  <si>
    <t>新村</t>
  </si>
  <si>
    <t>建设生产道路2公里，建设规格：宽3.4米，厚15厘米，C30混凝土浇筑；村容村貌提升等。</t>
  </si>
  <si>
    <t>1.建设生产道路≥2公里；
2.村容村貌提升1项；
3.脱贫群众满意度≥%95。</t>
  </si>
  <si>
    <t>晓街乡邦烘村民族团结进步示范村</t>
  </si>
  <si>
    <t>邦烘村</t>
  </si>
  <si>
    <t>后箐乡玉碗水村民族团结进步示范村</t>
  </si>
  <si>
    <t>玉碗水村</t>
  </si>
  <si>
    <t>幸福镇幸福村民族团结进步示范村</t>
  </si>
  <si>
    <t>建设生产道路3.2公里，建设规格：宽3.4米，厚15厘米，C30混凝土浇筑；村容村貌提升等。</t>
  </si>
  <si>
    <t>1.建设生产道路≥3.2公里；
2.村容村貌提升1项；
3.脱贫群众满意度≥%95。</t>
  </si>
  <si>
    <t>幸福镇勐底村民族团结进步示范村</t>
  </si>
  <si>
    <t>勐底村</t>
  </si>
  <si>
    <t>幸福镇篾笆山村民族团结进步示范村</t>
  </si>
  <si>
    <t>篾笆山村</t>
  </si>
  <si>
    <t>六、乡村公共服务项目</t>
  </si>
  <si>
    <t>1.规划保留的村小学改造</t>
  </si>
  <si>
    <t>2.村幼儿园建设</t>
  </si>
  <si>
    <t>3.村卫生室标准化建设</t>
  </si>
  <si>
    <t>4.农村养老设施建设</t>
  </si>
  <si>
    <t>5.农村公益性殡葬设施建设</t>
  </si>
  <si>
    <t>6其他</t>
  </si>
  <si>
    <t>七、巩固脱贫成果项目</t>
  </si>
  <si>
    <t>（一）住房安全项目</t>
  </si>
  <si>
    <t>云县2023年农村危房改造和农房抗震改造</t>
  </si>
  <si>
    <t>实施低收入群体农村危房改造25户，实施农房抗震改造1583户。</t>
  </si>
  <si>
    <t>1.实施低收入群体农村危房改造≥25户；
2.实施农房抗震改造≥1583户。</t>
  </si>
  <si>
    <t>民族地区农房功能提升（危房改造接续支持）项目</t>
  </si>
  <si>
    <t>争取实施3个自然村200户民族地区农房功能提升。</t>
  </si>
  <si>
    <t>1.实施3个自然村200户民族地区农房功能提升；
2.脱贫群众满意度≥%95。</t>
  </si>
  <si>
    <t>（二）义务教育项目</t>
  </si>
  <si>
    <t>1.享受"雨露计划"职业教育补助</t>
  </si>
  <si>
    <t>云县2023年度雨露计划项目</t>
  </si>
  <si>
    <t>用于：一是用于2021春季—2021年秋季学期在校就读中高职业学校已脱贫家庭的学生补助，补助标准为每名学生每学期1500元。二是用于符合东西协作计划到东部就读的学生补助，补助标准为每名学生每学期2500元。</t>
  </si>
  <si>
    <t>云县教育体育局</t>
  </si>
  <si>
    <t xml:space="preserve">1.一是用于2021春季—2021年秋季学期在校就读中高职业学校已脱贫家庭的学生补助，补助标准为每名学生每学期1500元；
2.用于符合东西协作计划到东部就读的学生补助，补助标准为每名学生每学期2500元。
</t>
  </si>
  <si>
    <t>2.参与"学前学会普通话"行动</t>
  </si>
  <si>
    <t>3.其他教育类项目</t>
  </si>
  <si>
    <t>（三）医疗健康项目</t>
  </si>
  <si>
    <t>1.参加城乡居民基本医疗保险</t>
  </si>
  <si>
    <t>2.参加大病保险</t>
  </si>
  <si>
    <t>3.接受医疗救助</t>
  </si>
  <si>
    <t>4.参加其他补充医疗保险</t>
  </si>
  <si>
    <t>5.参加意外保险</t>
  </si>
  <si>
    <t>6.接受大病(地方病)救治</t>
  </si>
  <si>
    <t>（四）综合保障项目</t>
  </si>
  <si>
    <t>1.享受农村居民最低生活保障</t>
  </si>
  <si>
    <t>2.享受特困人员救助供养</t>
  </si>
  <si>
    <t>3.参加城乡居民基本养老保险</t>
  </si>
  <si>
    <t>4.接受留守关爱服务</t>
  </si>
  <si>
    <t>5.接受临时救助</t>
  </si>
  <si>
    <t>八、乡村治理提升项目</t>
  </si>
  <si>
    <t>（一）乡村治理体系项目</t>
  </si>
  <si>
    <t>1.建设数字化乡村治理信息系统</t>
  </si>
  <si>
    <t>2.开展乡村治理示范创建</t>
  </si>
  <si>
    <t>3.推进“积分制”“清单式”等管理方式</t>
  </si>
  <si>
    <t>（二）乡村精神文明项目</t>
  </si>
  <si>
    <t>1.培养“四有”新时代农民</t>
  </si>
  <si>
    <t>2.移风易俗改革示范县（乡、村）</t>
  </si>
  <si>
    <t>3.文化科技卫生“三下乡”</t>
  </si>
  <si>
    <t>4.农村文化项目</t>
  </si>
  <si>
    <r>
      <rPr>
        <b/>
        <sz val="12"/>
        <rFont val="宋体"/>
        <charset val="134"/>
      </rPr>
      <t>说明：</t>
    </r>
    <r>
      <rPr>
        <sz val="12"/>
        <rFont val="宋体"/>
        <charset val="134"/>
      </rPr>
      <t>1.项目规划年度为2023年，使用财政衔接乡村振兴资金的，按程序审定录入乡村振兴项目库，编制分年度项目建设计划；“</t>
    </r>
    <r>
      <rPr>
        <b/>
        <sz val="12"/>
        <rFont val="宋体"/>
        <charset val="134"/>
      </rPr>
      <t>主要建设内容</t>
    </r>
    <r>
      <rPr>
        <sz val="12"/>
        <rFont val="宋体"/>
        <charset val="134"/>
      </rPr>
      <t>”，在同一项目类型下，各地结合“一县一业”“一村一品”增减品种、项目。县、乡、村（汇总）建设内容的数量、项目有逻辑关系，注意区别。2.“</t>
    </r>
    <r>
      <rPr>
        <b/>
        <sz val="12"/>
        <rFont val="宋体"/>
        <charset val="134"/>
      </rPr>
      <t>项目预算投资</t>
    </r>
    <r>
      <rPr>
        <sz val="12"/>
        <rFont val="宋体"/>
        <charset val="134"/>
      </rPr>
      <t>”栏（单位万元，小数点保留两位数），“</t>
    </r>
    <r>
      <rPr>
        <b/>
        <sz val="12"/>
        <rFont val="宋体"/>
        <charset val="134"/>
      </rPr>
      <t>财政衔接资金</t>
    </r>
    <r>
      <rPr>
        <sz val="12"/>
        <rFont val="宋体"/>
        <charset val="134"/>
      </rPr>
      <t>”为财政衔接乡村振兴补助资金，“</t>
    </r>
    <r>
      <rPr>
        <b/>
        <sz val="12"/>
        <rFont val="宋体"/>
        <charset val="134"/>
      </rPr>
      <t>其他财政资金</t>
    </r>
    <r>
      <rPr>
        <sz val="12"/>
        <rFont val="宋体"/>
        <charset val="134"/>
      </rPr>
      <t>”为整合涉农财政资金、行业部门项目资金、对口帮扶资金、定点帮扶、社会帮扶资金等财政性资金；项目表中，所有“——”表示不填数据或文字内容。3.县级项目投资总规模，按上年度实际投入增长10%左右控制。4.项目“</t>
    </r>
    <r>
      <rPr>
        <b/>
        <sz val="12"/>
        <rFont val="宋体"/>
        <charset val="134"/>
      </rPr>
      <t>建设地点</t>
    </r>
    <r>
      <rPr>
        <sz val="12"/>
        <rFont val="宋体"/>
        <charset val="134"/>
      </rPr>
      <t>”，县级（汇总）填写至乡镇、乡村（汇总）填写至村委会、村委会（汇总）填写至村小组，同时村委会制定村小组项目表。5.凡资金负面清单项目，一律不得录入项目库和不得安排项目资金。</t>
    </r>
    <r>
      <rPr>
        <b/>
        <sz val="12"/>
        <rFont val="宋体"/>
        <charset val="134"/>
      </rPr>
      <t>注：村小组</t>
    </r>
    <r>
      <rPr>
        <sz val="12"/>
        <rFont val="宋体"/>
        <charset val="134"/>
      </rPr>
      <t>子项目表，插入子项目时一至三级项目类别不能改动，</t>
    </r>
    <r>
      <rPr>
        <b/>
        <sz val="12"/>
        <rFont val="宋体"/>
        <charset val="134"/>
      </rPr>
      <t>“项目名称”按信息系统要规范。</t>
    </r>
  </si>
  <si>
    <t>项目规划投资增幅及产业占比情况统计</t>
  </si>
  <si>
    <t>单位：万元</t>
  </si>
  <si>
    <t>年度</t>
  </si>
  <si>
    <t>项目规划总投资增幅</t>
  </si>
  <si>
    <t>其中财政衔接资金投资增幅</t>
  </si>
  <si>
    <t>总投资</t>
  </si>
  <si>
    <t>年均增幅计算</t>
  </si>
  <si>
    <t>衔接年均增幅要求</t>
  </si>
  <si>
    <t>其中：特色产业发展工程</t>
  </si>
  <si>
    <t>产业占比</t>
  </si>
  <si>
    <t>产业年均增幅要求</t>
  </si>
  <si>
    <t>5-8%</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</si>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</sst>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8">
    <font>
      <sz val="12"/>
      <name val="宋体"/>
      <charset val="134"/>
    </font>
    <font>
      <sz val="18"/>
      <name val="宋体"/>
      <charset val="134"/>
    </font>
    <font>
      <b/>
      <sz val="11"/>
      <name val="宋体"/>
      <charset val="134"/>
    </font>
    <font>
      <b/>
      <sz val="10"/>
      <name val="宋体"/>
      <charset val="134"/>
      <scheme val="minor"/>
    </font>
    <font>
      <b/>
      <sz val="10"/>
      <name val="宋体"/>
      <charset val="134"/>
    </font>
    <font>
      <b/>
      <sz val="11"/>
      <color rgb="FFFF0000"/>
      <name val="宋体"/>
      <charset val="134"/>
    </font>
    <font>
      <sz val="11"/>
      <color rgb="FFFF0000"/>
      <name val="宋体"/>
      <charset val="134"/>
    </font>
    <font>
      <sz val="11"/>
      <name val="宋体"/>
      <charset val="134"/>
    </font>
    <font>
      <sz val="14"/>
      <name val="宋体"/>
      <charset val="134"/>
    </font>
    <font>
      <b/>
      <sz val="11"/>
      <name val="仿宋"/>
      <charset val="134"/>
    </font>
    <font>
      <b/>
      <sz val="12"/>
      <name val="宋体"/>
      <charset val="134"/>
    </font>
    <font>
      <sz val="12"/>
      <name val="宋体"/>
      <charset val="134"/>
      <scheme val="minor"/>
    </font>
    <font>
      <b/>
      <sz val="18"/>
      <name val="方正小标宋简体"/>
      <charset val="134"/>
    </font>
    <font>
      <sz val="12"/>
      <name val="方正仿宋_GBK"/>
      <charset val="134"/>
    </font>
    <font>
      <b/>
      <sz val="12"/>
      <name val="宋体"/>
      <charset val="134"/>
      <scheme val="minor"/>
    </font>
    <font>
      <sz val="12"/>
      <name val="仿宋_GB2312"/>
      <charset val="134"/>
    </font>
    <font>
      <sz val="12"/>
      <name val="宋体"/>
      <charset val="1"/>
      <scheme val="minor"/>
    </font>
    <font>
      <sz val="12"/>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4" borderId="10"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6" fillId="0" borderId="0" applyNumberFormat="0" applyFill="0" applyBorder="0" applyAlignment="0" applyProtection="0">
      <alignment vertical="center"/>
    </xf>
    <xf numFmtId="0" fontId="27" fillId="5" borderId="13" applyNumberFormat="0" applyAlignment="0" applyProtection="0">
      <alignment vertical="center"/>
    </xf>
    <xf numFmtId="0" fontId="28" fillId="6" borderId="14" applyNumberFormat="0" applyAlignment="0" applyProtection="0">
      <alignment vertical="center"/>
    </xf>
    <xf numFmtId="0" fontId="29" fillId="6" borderId="13" applyNumberFormat="0" applyAlignment="0" applyProtection="0">
      <alignment vertical="center"/>
    </xf>
    <xf numFmtId="0" fontId="30" fillId="7" borderId="15" applyNumberFormat="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6" fillId="34" borderId="0" applyNumberFormat="0" applyBorder="0" applyAlignment="0" applyProtection="0">
      <alignment vertical="center"/>
    </xf>
    <xf numFmtId="0" fontId="18" fillId="0" borderId="0">
      <alignment vertical="center"/>
    </xf>
  </cellStyleXfs>
  <cellXfs count="86">
    <xf numFmtId="0" fontId="0" fillId="0" borderId="0" xfId="0">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10" fontId="0" fillId="0" borderId="0" xfId="0" applyNumberFormat="1" applyFont="1" applyFill="1" applyAlignment="1">
      <alignmen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2" borderId="5" xfId="0" applyNumberFormat="1" applyFont="1" applyFill="1" applyBorder="1" applyAlignment="1">
      <alignment horizontal="center" vertical="center" wrapText="1"/>
    </xf>
    <xf numFmtId="10" fontId="7" fillId="0" borderId="5"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10" fontId="2" fillId="0" borderId="5" xfId="0" applyNumberFormat="1" applyFont="1" applyFill="1" applyBorder="1" applyAlignment="1">
      <alignment horizontal="center" vertical="center" wrapText="1"/>
    </xf>
    <xf numFmtId="0" fontId="9" fillId="3" borderId="7" xfId="0"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176" fontId="6" fillId="3" borderId="5" xfId="0" applyNumberFormat="1" applyFont="1" applyFill="1" applyBorder="1" applyAlignment="1">
      <alignment horizontal="center" vertical="center" wrapText="1"/>
    </xf>
    <xf numFmtId="10" fontId="6" fillId="0" borderId="5" xfId="0" applyNumberFormat="1" applyFont="1" applyFill="1" applyBorder="1" applyAlignment="1">
      <alignment horizontal="center" vertical="center" wrapText="1"/>
    </xf>
    <xf numFmtId="10" fontId="7" fillId="2" borderId="5" xfId="0" applyNumberFormat="1" applyFont="1" applyFill="1" applyBorder="1" applyAlignment="1">
      <alignment horizontal="center" vertical="center" wrapText="1"/>
    </xf>
    <xf numFmtId="176" fontId="7" fillId="3" borderId="5" xfId="0" applyNumberFormat="1" applyFont="1" applyFill="1" applyBorder="1" applyAlignment="1">
      <alignment horizontal="center" vertical="center" wrapText="1"/>
    </xf>
    <xf numFmtId="0" fontId="10" fillId="0" borderId="0" xfId="0" applyFont="1" applyFill="1">
      <alignment vertical="center"/>
    </xf>
    <xf numFmtId="0" fontId="0" fillId="0" borderId="0" xfId="0" applyFont="1" applyFill="1">
      <alignment vertical="center"/>
    </xf>
    <xf numFmtId="0" fontId="11" fillId="0" borderId="0" xfId="0" applyFont="1" applyFill="1">
      <alignment vertical="center"/>
    </xf>
    <xf numFmtId="0" fontId="0" fillId="0" borderId="0" xfId="0" applyFont="1" applyFill="1" applyAlignment="1">
      <alignment horizontal="center" vertical="center"/>
    </xf>
    <xf numFmtId="176" fontId="0" fillId="0" borderId="0" xfId="0" applyNumberFormat="1" applyFont="1" applyFill="1" applyAlignment="1">
      <alignment horizontal="center" vertical="center"/>
    </xf>
    <xf numFmtId="0" fontId="0" fillId="0" borderId="0" xfId="0" applyFont="1" applyFill="1" applyAlignment="1">
      <alignment horizontal="justify" vertical="center"/>
    </xf>
    <xf numFmtId="0" fontId="12"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vertical="center" wrapText="1"/>
    </xf>
    <xf numFmtId="0" fontId="0" fillId="0" borderId="5" xfId="0" applyFont="1" applyFill="1" applyBorder="1" applyAlignment="1">
      <alignment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5" xfId="0" applyFont="1" applyFill="1" applyBorder="1" applyAlignment="1" applyProtection="1">
      <alignment horizontal="left" vertical="center" wrapText="1"/>
      <protection locked="0"/>
    </xf>
    <xf numFmtId="0" fontId="0" fillId="0" borderId="5"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center" wrapText="1"/>
    </xf>
    <xf numFmtId="0" fontId="0" fillId="0" borderId="4" xfId="0" applyFont="1" applyFill="1" applyBorder="1" applyAlignment="1">
      <alignment vertical="center" wrapText="1"/>
    </xf>
    <xf numFmtId="176" fontId="12" fillId="0" borderId="0" xfId="0" applyNumberFormat="1" applyFont="1" applyFill="1" applyAlignment="1">
      <alignment horizontal="center" vertical="center" wrapText="1"/>
    </xf>
    <xf numFmtId="176" fontId="10" fillId="0" borderId="0" xfId="0" applyNumberFormat="1" applyFont="1" applyFill="1" applyAlignment="1">
      <alignment horizontal="center" vertical="center" wrapText="1"/>
    </xf>
    <xf numFmtId="176" fontId="10" fillId="0" borderId="8"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176" fontId="10" fillId="0" borderId="5" xfId="0" applyNumberFormat="1" applyFont="1" applyFill="1" applyBorder="1" applyAlignment="1">
      <alignment horizontal="center" vertical="center" wrapText="1"/>
    </xf>
    <xf numFmtId="176" fontId="14" fillId="0" borderId="5" xfId="0" applyNumberFormat="1" applyFont="1" applyFill="1" applyBorder="1" applyAlignment="1">
      <alignment horizontal="center" vertical="center" wrapText="1"/>
    </xf>
    <xf numFmtId="176" fontId="0" fillId="0" borderId="5" xfId="0" applyNumberFormat="1" applyFont="1" applyFill="1" applyBorder="1" applyAlignment="1">
      <alignment horizontal="center" vertical="center" wrapText="1"/>
    </xf>
    <xf numFmtId="176" fontId="11" fillId="0" borderId="5" xfId="0" applyNumberFormat="1" applyFon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0" fontId="12" fillId="0" borderId="0" xfId="0" applyFont="1" applyFill="1" applyAlignment="1">
      <alignment horizontal="justify" vertical="center" wrapText="1"/>
    </xf>
    <xf numFmtId="0" fontId="10" fillId="0" borderId="0" xfId="0" applyFont="1" applyFill="1" applyAlignment="1">
      <alignment horizontal="justify" vertical="center" wrapText="1"/>
    </xf>
    <xf numFmtId="0" fontId="0" fillId="0" borderId="5" xfId="0" applyFont="1" applyFill="1" applyBorder="1" applyAlignment="1">
      <alignment horizontal="justify" vertical="center" wrapText="1"/>
    </xf>
    <xf numFmtId="0" fontId="0" fillId="0" borderId="4"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0" fillId="0" borderId="5" xfId="0" applyFont="1" applyFill="1" applyBorder="1" applyAlignment="1">
      <alignment horizontal="justify" vertical="center"/>
    </xf>
    <xf numFmtId="0" fontId="11" fillId="0" borderId="5" xfId="0" applyFont="1" applyFill="1" applyBorder="1" applyAlignment="1" applyProtection="1">
      <alignment vertical="center" wrapText="1"/>
      <protection locked="0"/>
    </xf>
    <xf numFmtId="0" fontId="0" fillId="0" borderId="5" xfId="0" applyFont="1" applyFill="1" applyBorder="1" applyAlignment="1" applyProtection="1">
      <alignment vertical="center" wrapText="1"/>
      <protection locked="0"/>
    </xf>
    <xf numFmtId="0" fontId="15" fillId="0" borderId="5" xfId="0" applyFont="1" applyFill="1" applyBorder="1" applyAlignment="1">
      <alignment horizontal="left" vertical="center" wrapText="1"/>
    </xf>
    <xf numFmtId="0" fontId="15" fillId="0" borderId="5"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center" vertical="center" wrapText="1"/>
      <protection locked="0"/>
    </xf>
    <xf numFmtId="0" fontId="0" fillId="0" borderId="5" xfId="49" applyFont="1" applyFill="1" applyBorder="1" applyAlignment="1">
      <alignment vertical="center" wrapText="1"/>
    </xf>
    <xf numFmtId="0" fontId="16" fillId="0" borderId="5" xfId="0" applyFont="1" applyFill="1" applyBorder="1" applyAlignment="1" applyProtection="1">
      <alignment vertical="center" wrapText="1"/>
      <protection locked="0"/>
    </xf>
    <xf numFmtId="0" fontId="10" fillId="0" borderId="8"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5" xfId="49" applyFont="1" applyFill="1" applyBorder="1" applyAlignment="1">
      <alignment horizontal="center" vertical="center" wrapText="1"/>
    </xf>
    <xf numFmtId="0" fontId="17" fillId="0" borderId="5"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9" xfId="0" applyFont="1" applyFill="1" applyBorder="1" applyAlignment="1">
      <alignment horizontal="justify" vertical="center" wrapText="1"/>
    </xf>
    <xf numFmtId="0" fontId="0" fillId="0" borderId="7"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99</xdr:row>
      <xdr:rowOff>0</xdr:rowOff>
    </xdr:from>
    <xdr:to>
      <xdr:col>7</xdr:col>
      <xdr:colOff>71120</xdr:colOff>
      <xdr:row>99</xdr:row>
      <xdr:rowOff>52070</xdr:rowOff>
    </xdr:to>
    <xdr:sp>
      <xdr:nvSpPr>
        <xdr:cNvPr id="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8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9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9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0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1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2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3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3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4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5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6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7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38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8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39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0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1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2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2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3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4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5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46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6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7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8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49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0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0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1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2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3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4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5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5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6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7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8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59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59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0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1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2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3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3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4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5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6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67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7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8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69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0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1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2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2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3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4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5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76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6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7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8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79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0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0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1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2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3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4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4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5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6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7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8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89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89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0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1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2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3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3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4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5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6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97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7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8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99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0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1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1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2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3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4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5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06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6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7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8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09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0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0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1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2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3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4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4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5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6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7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18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8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19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0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1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2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2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2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3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4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5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6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27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7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8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29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0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1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1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2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3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4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5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5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6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7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8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39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39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0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1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2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3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4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4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5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6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7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48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8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49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0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1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2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2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3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4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5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56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6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7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8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59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0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1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1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2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3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4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5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5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6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7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8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69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69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0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1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2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3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3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4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5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6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7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78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8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79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0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1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2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2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3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4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5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86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6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7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8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89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0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0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1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2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3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4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5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5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5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5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5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5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5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6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7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8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199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199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0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1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2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3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3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4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5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6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07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7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8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09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0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1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2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2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3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4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5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16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6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7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8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19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0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0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1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2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3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4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4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5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6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7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28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8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8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29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0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1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2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3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3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4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5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6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37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7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8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4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39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0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1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1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2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7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3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4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45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5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6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79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8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49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0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2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7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0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3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4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5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6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8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19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0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1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2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3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4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5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8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29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0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3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4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5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6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8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39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0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1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4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5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4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0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5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6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7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8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59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0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1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2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3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4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6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7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8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6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0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1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2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3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6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7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8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7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1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2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3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58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6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6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6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6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7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8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1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2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7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8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599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0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1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2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3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4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5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6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7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8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09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0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3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4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5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8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19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0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1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3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4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5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6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2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29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4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5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39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0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1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2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3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4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5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6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7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8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49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0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1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2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5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6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7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8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5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0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1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2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3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6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7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8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6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67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1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1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1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1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1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1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2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6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7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7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2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3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4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5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6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7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8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89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0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1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2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3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4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5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6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7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8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699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5"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6"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7"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8"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09"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0"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1"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2"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3"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4"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1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2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3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4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8"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59"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0"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1"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2"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3"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4"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5"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6"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7"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8"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69"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0"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1"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2"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3"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4"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5"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6"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7"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8"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79"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0"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1"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2"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3"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4"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5"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6"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7"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8"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89"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0"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1"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2"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3"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4"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5"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6"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7"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8"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099"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0"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1"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2"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3"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4"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5"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6"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7"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8"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09"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0"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1"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2"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3"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4"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5"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6"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7"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8"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19"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0"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1"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2"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3"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4"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5"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6"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7"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8"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29" name="Text Box 1096"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0" name="Text Box 1088"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1" name="Text Box 1089"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2" name="Text Box 1090"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3" name="Text Box 1091"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4" name="Text Box 1092"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5" name="Text Box 1093"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6" name="Text Box 1094"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138430</xdr:rowOff>
    </xdr:to>
    <xdr:sp>
      <xdr:nvSpPr>
        <xdr:cNvPr id="27137" name="Text Box 1095" hidden="1"/>
        <xdr:cNvSpPr txBox="1"/>
      </xdr:nvSpPr>
      <xdr:spPr>
        <a:xfrm>
          <a:off x="5733415" y="81495900"/>
          <a:ext cx="71120" cy="13843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3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3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4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19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4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5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6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7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8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29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0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1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2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3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4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5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6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7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8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39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0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1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29"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0"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1"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2"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3"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4"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5"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6"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7"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8"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3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4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5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6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7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2"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3"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4"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5"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6"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7"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8"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89"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0"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1"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2"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3"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4"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5"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6"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7"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8"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499"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0"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1"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2"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3"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4"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5"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6"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7"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8"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09"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0"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1"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2"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3"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4"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5"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6"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7"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8"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19"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0"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1"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2"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3"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4"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5"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6"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7"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8"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29"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0"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1"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2"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3"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4"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5"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6"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7"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8"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39"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0"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1"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2"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3"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4"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5"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6"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7"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8"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49"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0"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1"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2"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3" name="Text Box 1096"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4" name="Text Box 1088"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5" name="Text Box 1089"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6" name="Text Box 1090"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7" name="Text Box 1091"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8" name="Text Box 1092"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59" name="Text Box 1093"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60" name="Text Box 1094"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99</xdr:row>
      <xdr:rowOff>0</xdr:rowOff>
    </xdr:from>
    <xdr:to>
      <xdr:col>7</xdr:col>
      <xdr:colOff>71120</xdr:colOff>
      <xdr:row>99</xdr:row>
      <xdr:rowOff>52070</xdr:rowOff>
    </xdr:to>
    <xdr:sp>
      <xdr:nvSpPr>
        <xdr:cNvPr id="27561" name="Text Box 1095" hidden="1"/>
        <xdr:cNvSpPr txBox="1"/>
      </xdr:nvSpPr>
      <xdr:spPr>
        <a:xfrm>
          <a:off x="5733415" y="81495900"/>
          <a:ext cx="71120" cy="52070"/>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5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6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7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8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79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79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0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1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2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3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4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4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5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6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7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88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8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89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0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1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2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2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3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4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5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296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6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7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8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299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0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1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1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1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1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1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1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1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2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3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4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5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5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6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7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8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09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09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0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1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2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3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3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4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5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6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7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8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18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8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19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0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1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2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2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3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4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5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26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6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7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8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29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0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0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1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2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3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4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4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4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5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6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7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8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39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39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0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1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2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3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3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4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5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6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47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7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8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49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0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1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1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1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1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1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1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1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2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3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4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5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56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6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7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8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59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0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0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1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2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3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4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4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5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6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7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68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8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69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0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1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2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3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3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4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5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6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77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7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8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79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0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1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1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2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3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4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85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5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6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7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8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89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0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0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1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2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3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4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4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5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6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7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398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8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399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0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1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2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2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3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4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5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6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7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7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7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7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7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07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7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8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09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0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1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1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2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3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4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5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5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6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7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8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19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19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0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1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2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3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4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4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4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5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6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7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28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8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29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0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1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2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2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3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4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5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36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6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7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8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39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0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0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0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1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2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3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4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5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5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6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7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8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49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49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0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1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2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3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3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4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5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6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57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7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7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7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7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7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7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8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59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0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1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2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2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3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4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5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66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6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7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8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69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0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0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1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2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3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4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4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5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6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7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8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79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79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0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1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2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3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3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4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5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6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87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7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8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89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0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1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1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2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3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4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5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496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6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7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8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499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0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0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1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2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3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4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4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5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6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7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08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8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09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0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1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2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3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3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3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3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3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3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3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4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0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5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6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17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7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8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3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19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0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1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1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2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5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3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4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25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8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5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3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69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0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1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2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4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5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6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7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8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79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0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1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4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5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6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89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0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1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2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4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5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6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7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29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0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0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1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6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0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1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2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3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4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5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6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7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8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19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0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2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3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4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6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7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8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29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2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3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4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7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8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39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4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2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2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2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2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3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7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8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4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3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4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5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6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7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8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59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0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1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2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3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4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5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6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69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0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1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4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5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6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7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79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0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1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2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38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5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8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0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1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5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6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7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8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399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0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1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2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3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4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5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6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7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8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0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1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2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3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4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6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7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8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19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2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3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4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2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7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7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7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7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7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7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8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2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2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3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8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39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0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1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2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3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4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5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6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7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8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49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0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1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2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3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4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5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5"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6"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7"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8"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69"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0"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1"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2"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3"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4"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7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8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59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0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8"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19"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0"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1"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2"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3"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4"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5"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6"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7"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8"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29"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0"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1"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2"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3"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4"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5"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6"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7"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8"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39"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0"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1"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2"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3"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4"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5"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6"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7"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8"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49"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0"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1"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2"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3"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4"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5"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6"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7"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8"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59"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0"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1"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2"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3"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4"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5"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6"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7"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8"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69"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0"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1"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2"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3"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4"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5"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6"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7"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8"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79"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0"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1"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2"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3"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4"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5"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6"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7"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8"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89" name="Text Box 1096"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0" name="Text Box 1088"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1" name="Text Box 1089"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2" name="Text Box 1090"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3" name="Text Box 1091"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4" name="Text Box 1092"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5" name="Text Box 1093"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6" name="Text Box 1094"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141605</xdr:rowOff>
    </xdr:to>
    <xdr:sp>
      <xdr:nvSpPr>
        <xdr:cNvPr id="54697" name="Text Box 1095" hidden="1"/>
        <xdr:cNvSpPr txBox="1"/>
      </xdr:nvSpPr>
      <xdr:spPr>
        <a:xfrm>
          <a:off x="5733415" y="83667600"/>
          <a:ext cx="80010" cy="14160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69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69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0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5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7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0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1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2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3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4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5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6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7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8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89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0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1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2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3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4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5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6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7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89"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0"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1"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2"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3"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4"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5"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6"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7"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8"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499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0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1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2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3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1"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2"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3"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4"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5"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6"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7"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8"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49"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0"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1"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2"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3"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4"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5"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6"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7"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8"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59"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0"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1"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2"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3"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4"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5"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6"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7"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8"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69"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0"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1"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2"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3"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4"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5"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6"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7"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8"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79"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0"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1"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2"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3"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4"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5"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6"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7"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8"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89"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0"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1"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2"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3"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4"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5"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6"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7"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8"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099"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0"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1"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2"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3"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4"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5"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6"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7"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8"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09"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0"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1"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2" name="Text Box 1095"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3" name="Text Box 1096"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4" name="Text Box 1088"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5" name="Text Box 1089"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6" name="Text Box 1090"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7" name="Text Box 1091"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8" name="Text Box 1092"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19" name="Text Box 1093"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20" name="Text Box 1094" hidden="1"/>
        <xdr:cNvSpPr txBox="1"/>
      </xdr:nvSpPr>
      <xdr:spPr>
        <a:xfrm>
          <a:off x="5733415" y="83667600"/>
          <a:ext cx="80010" cy="33655"/>
        </a:xfrm>
        <a:prstGeom prst="rect">
          <a:avLst/>
        </a:prstGeom>
        <a:noFill/>
        <a:ln w="9525">
          <a:noFill/>
        </a:ln>
      </xdr:spPr>
    </xdr:sp>
    <xdr:clientData/>
  </xdr:twoCellAnchor>
  <xdr:twoCellAnchor editAs="oneCell">
    <xdr:from>
      <xdr:col>7</xdr:col>
      <xdr:colOff>0</xdr:colOff>
      <xdr:row>103</xdr:row>
      <xdr:rowOff>0</xdr:rowOff>
    </xdr:from>
    <xdr:to>
      <xdr:col>7</xdr:col>
      <xdr:colOff>80010</xdr:colOff>
      <xdr:row>103</xdr:row>
      <xdr:rowOff>33655</xdr:rowOff>
    </xdr:to>
    <xdr:sp>
      <xdr:nvSpPr>
        <xdr:cNvPr id="55121" name="Text Box 1095" hidden="1"/>
        <xdr:cNvSpPr txBox="1"/>
      </xdr:nvSpPr>
      <xdr:spPr>
        <a:xfrm>
          <a:off x="5733415" y="83667600"/>
          <a:ext cx="80010" cy="3365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1"/>
  <sheetViews>
    <sheetView showZeros="0" tabSelected="1" zoomScale="78" zoomScaleNormal="78" workbookViewId="0">
      <pane ySplit="5" topLeftCell="A6" activePane="bottomLeft" state="frozen"/>
      <selection/>
      <selection pane="bottomLeft" activeCell="S3" sqref="S3:S4"/>
    </sheetView>
  </sheetViews>
  <sheetFormatPr defaultColWidth="9" defaultRowHeight="14.25"/>
  <cols>
    <col min="1" max="1" width="23.75" style="34" customWidth="1"/>
    <col min="2" max="2" width="6.24166666666667" style="36" customWidth="1"/>
    <col min="3" max="6" width="9" style="36"/>
    <col min="7" max="7" width="9.25" style="36"/>
    <col min="8" max="8" width="41.3416666666667" style="36" customWidth="1"/>
    <col min="9" max="9" width="18.7416666666667" style="36" customWidth="1"/>
    <col min="10" max="10" width="7.125" style="36" customWidth="1"/>
    <col min="11" max="11" width="12.125" style="37" customWidth="1"/>
    <col min="12" max="13" width="11.625" style="37"/>
    <col min="14" max="15" width="11.5" style="37"/>
    <col min="16" max="16" width="10.375" style="37"/>
    <col min="17" max="17" width="11.8583333333333" style="36" customWidth="1"/>
    <col min="18" max="18" width="9" style="36"/>
    <col min="19" max="19" width="25.1583333333333" style="38" customWidth="1"/>
    <col min="20" max="20" width="14.575" style="34" customWidth="1"/>
    <col min="21" max="16384" width="9" style="34"/>
  </cols>
  <sheetData>
    <row r="1" ht="56" customHeight="1" spans="1:20">
      <c r="A1" s="39" t="s">
        <v>0</v>
      </c>
      <c r="B1" s="39"/>
      <c r="C1" s="39"/>
      <c r="D1" s="39"/>
      <c r="E1" s="39"/>
      <c r="F1" s="39"/>
      <c r="G1" s="39"/>
      <c r="H1" s="39"/>
      <c r="I1" s="39"/>
      <c r="J1" s="39"/>
      <c r="K1" s="56"/>
      <c r="L1" s="56"/>
      <c r="M1" s="56"/>
      <c r="N1" s="56"/>
      <c r="O1" s="56"/>
      <c r="P1" s="56"/>
      <c r="Q1" s="39"/>
      <c r="R1" s="39"/>
      <c r="S1" s="66"/>
      <c r="T1" s="39"/>
    </row>
    <row r="2" s="2" customFormat="1" ht="26" customHeight="1" spans="1:20">
      <c r="A2" s="40" t="s">
        <v>1</v>
      </c>
      <c r="B2" s="40"/>
      <c r="C2" s="40"/>
      <c r="D2" s="40"/>
      <c r="E2" s="40"/>
      <c r="F2" s="40" t="s">
        <v>2</v>
      </c>
      <c r="G2" s="40"/>
      <c r="H2" s="40"/>
      <c r="I2" s="40"/>
      <c r="J2" s="40"/>
      <c r="K2" s="57"/>
      <c r="L2" s="57"/>
      <c r="M2" s="57"/>
      <c r="N2" s="57"/>
      <c r="O2" s="57"/>
      <c r="P2" s="57"/>
      <c r="Q2" s="40"/>
      <c r="R2" s="40"/>
      <c r="S2" s="67"/>
      <c r="T2" s="40"/>
    </row>
    <row r="3" s="33" customFormat="1" ht="22" customHeight="1" spans="1:20">
      <c r="A3" s="41" t="s">
        <v>3</v>
      </c>
      <c r="B3" s="41" t="s">
        <v>4</v>
      </c>
      <c r="C3" s="42" t="s">
        <v>5</v>
      </c>
      <c r="D3" s="43"/>
      <c r="E3" s="41" t="s">
        <v>6</v>
      </c>
      <c r="F3" s="41" t="s">
        <v>7</v>
      </c>
      <c r="G3" s="41"/>
      <c r="H3" s="41" t="s">
        <v>8</v>
      </c>
      <c r="I3" s="41" t="s">
        <v>5</v>
      </c>
      <c r="J3" s="41" t="s">
        <v>9</v>
      </c>
      <c r="K3" s="58" t="s">
        <v>10</v>
      </c>
      <c r="L3" s="59"/>
      <c r="M3" s="59"/>
      <c r="N3" s="59"/>
      <c r="O3" s="59"/>
      <c r="P3" s="60"/>
      <c r="Q3" s="41" t="s">
        <v>11</v>
      </c>
      <c r="R3" s="41" t="s">
        <v>12</v>
      </c>
      <c r="S3" s="41" t="s">
        <v>13</v>
      </c>
      <c r="T3" s="41" t="s">
        <v>14</v>
      </c>
    </row>
    <row r="4" s="33" customFormat="1" ht="37" customHeight="1" spans="1:20">
      <c r="A4" s="44"/>
      <c r="B4" s="41"/>
      <c r="C4" s="41" t="s">
        <v>15</v>
      </c>
      <c r="D4" s="41" t="s">
        <v>16</v>
      </c>
      <c r="E4" s="41"/>
      <c r="F4" s="41" t="s">
        <v>17</v>
      </c>
      <c r="G4" s="41" t="s">
        <v>18</v>
      </c>
      <c r="H4" s="41"/>
      <c r="I4" s="41"/>
      <c r="J4" s="41"/>
      <c r="K4" s="61" t="s">
        <v>19</v>
      </c>
      <c r="L4" s="61" t="s">
        <v>20</v>
      </c>
      <c r="M4" s="62" t="s">
        <v>21</v>
      </c>
      <c r="N4" s="62" t="s">
        <v>22</v>
      </c>
      <c r="O4" s="62" t="s">
        <v>23</v>
      </c>
      <c r="P4" s="61" t="s">
        <v>24</v>
      </c>
      <c r="Q4" s="41"/>
      <c r="R4" s="41"/>
      <c r="S4" s="41"/>
      <c r="T4" s="41"/>
    </row>
    <row r="5" s="34" customFormat="1" ht="29" customHeight="1" spans="1:20">
      <c r="A5" s="41" t="s">
        <v>25</v>
      </c>
      <c r="B5" s="41">
        <v>86</v>
      </c>
      <c r="C5" s="41"/>
      <c r="D5" s="41"/>
      <c r="E5" s="41" t="s">
        <v>26</v>
      </c>
      <c r="F5" s="41" t="s">
        <v>26</v>
      </c>
      <c r="G5" s="41" t="s">
        <v>26</v>
      </c>
      <c r="H5" s="41" t="s">
        <v>26</v>
      </c>
      <c r="I5" s="41" t="s">
        <v>26</v>
      </c>
      <c r="J5" s="41" t="s">
        <v>26</v>
      </c>
      <c r="K5" s="61">
        <f>K6+K87+K103+K107+K126+K152+K159+K181</f>
        <v>38385.5</v>
      </c>
      <c r="L5" s="61">
        <f>L6+L87+L103+L107+L126+L152+L159+L181</f>
        <v>9249</v>
      </c>
      <c r="M5" s="61">
        <f>M6+M87+M103+M107+M126+M152+M159+M181</f>
        <v>19659.5</v>
      </c>
      <c r="N5" s="61">
        <v>4257</v>
      </c>
      <c r="O5" s="61">
        <v>3180</v>
      </c>
      <c r="P5" s="61">
        <v>2040</v>
      </c>
      <c r="Q5" s="46" t="s">
        <v>26</v>
      </c>
      <c r="R5" s="46" t="s">
        <v>26</v>
      </c>
      <c r="S5" s="68" t="s">
        <v>26</v>
      </c>
      <c r="T5" s="45"/>
    </row>
    <row r="6" s="34" customFormat="1" ht="29" customHeight="1" spans="1:20">
      <c r="A6" s="44" t="s">
        <v>27</v>
      </c>
      <c r="B6" s="41">
        <f>B7+B38+B53+B74+B79</f>
        <v>49</v>
      </c>
      <c r="C6" s="41"/>
      <c r="D6" s="41"/>
      <c r="E6" s="41" t="s">
        <v>26</v>
      </c>
      <c r="F6" s="41" t="s">
        <v>26</v>
      </c>
      <c r="G6" s="41" t="s">
        <v>26</v>
      </c>
      <c r="H6" s="41" t="s">
        <v>26</v>
      </c>
      <c r="I6" s="41" t="s">
        <v>26</v>
      </c>
      <c r="J6" s="41" t="s">
        <v>26</v>
      </c>
      <c r="K6" s="61">
        <f t="shared" ref="K6:P6" si="0">K7+K38+K53+K79+K74</f>
        <v>21238</v>
      </c>
      <c r="L6" s="61">
        <f t="shared" si="0"/>
        <v>5635</v>
      </c>
      <c r="M6" s="61">
        <f t="shared" si="0"/>
        <v>10383</v>
      </c>
      <c r="N6" s="61">
        <f t="shared" si="0"/>
        <v>0</v>
      </c>
      <c r="O6" s="61">
        <f t="shared" si="0"/>
        <v>3180</v>
      </c>
      <c r="P6" s="61">
        <f t="shared" si="0"/>
        <v>2040</v>
      </c>
      <c r="Q6" s="46" t="s">
        <v>26</v>
      </c>
      <c r="R6" s="46" t="s">
        <v>26</v>
      </c>
      <c r="S6" s="68" t="s">
        <v>26</v>
      </c>
      <c r="T6" s="45"/>
    </row>
    <row r="7" s="34" customFormat="1" ht="29" customHeight="1" spans="1:20">
      <c r="A7" s="44" t="s">
        <v>28</v>
      </c>
      <c r="B7" s="41">
        <f>SUM(B8:B37)</f>
        <v>39</v>
      </c>
      <c r="C7" s="41"/>
      <c r="D7" s="41"/>
      <c r="E7" s="41" t="s">
        <v>26</v>
      </c>
      <c r="F7" s="41" t="s">
        <v>26</v>
      </c>
      <c r="G7" s="41" t="s">
        <v>26</v>
      </c>
      <c r="H7" s="41" t="s">
        <v>26</v>
      </c>
      <c r="I7" s="41" t="s">
        <v>26</v>
      </c>
      <c r="J7" s="41" t="s">
        <v>26</v>
      </c>
      <c r="K7" s="61">
        <f t="shared" ref="K7:P7" si="1">K8+K21+K26+K27+K31+K35+K36+K37</f>
        <v>6328</v>
      </c>
      <c r="L7" s="61">
        <f t="shared" si="1"/>
        <v>2558</v>
      </c>
      <c r="M7" s="61">
        <f t="shared" si="1"/>
        <v>2270</v>
      </c>
      <c r="N7" s="61">
        <f t="shared" si="1"/>
        <v>0</v>
      </c>
      <c r="O7" s="61">
        <f t="shared" si="1"/>
        <v>0</v>
      </c>
      <c r="P7" s="61">
        <f t="shared" si="1"/>
        <v>1500</v>
      </c>
      <c r="Q7" s="41" t="s">
        <v>26</v>
      </c>
      <c r="R7" s="41" t="s">
        <v>26</v>
      </c>
      <c r="S7" s="68" t="s">
        <v>26</v>
      </c>
      <c r="T7" s="45"/>
    </row>
    <row r="8" s="34" customFormat="1" ht="29" customHeight="1" spans="1:20">
      <c r="A8" s="45" t="s">
        <v>29</v>
      </c>
      <c r="B8" s="46">
        <v>12</v>
      </c>
      <c r="C8" s="46"/>
      <c r="D8" s="46"/>
      <c r="E8" s="46" t="s">
        <v>30</v>
      </c>
      <c r="F8" s="46" t="s">
        <v>31</v>
      </c>
      <c r="G8" s="46"/>
      <c r="H8" s="46"/>
      <c r="I8" s="46"/>
      <c r="J8" s="46"/>
      <c r="K8" s="63">
        <f t="shared" ref="K8:P8" si="2">SUM(K9:K20)</f>
        <v>1750</v>
      </c>
      <c r="L8" s="63">
        <f t="shared" si="2"/>
        <v>1580</v>
      </c>
      <c r="M8" s="63">
        <f t="shared" si="2"/>
        <v>170</v>
      </c>
      <c r="N8" s="63">
        <f t="shared" si="2"/>
        <v>0</v>
      </c>
      <c r="O8" s="63">
        <f t="shared" si="2"/>
        <v>0</v>
      </c>
      <c r="P8" s="63">
        <f t="shared" si="2"/>
        <v>0</v>
      </c>
      <c r="Q8" s="46"/>
      <c r="R8" s="46"/>
      <c r="S8" s="68"/>
      <c r="T8" s="45"/>
    </row>
    <row r="9" s="34" customFormat="1" ht="125" customHeight="1" spans="1:20">
      <c r="A9" s="45" t="s">
        <v>32</v>
      </c>
      <c r="B9" s="46">
        <v>1</v>
      </c>
      <c r="C9" s="46" t="s">
        <v>33</v>
      </c>
      <c r="D9" s="46" t="s">
        <v>34</v>
      </c>
      <c r="E9" s="46" t="s">
        <v>30</v>
      </c>
      <c r="F9" s="46" t="s">
        <v>31</v>
      </c>
      <c r="G9" s="46">
        <v>0.09</v>
      </c>
      <c r="H9" s="46" t="s">
        <v>35</v>
      </c>
      <c r="I9" s="46" t="s">
        <v>36</v>
      </c>
      <c r="J9" s="46">
        <v>2023</v>
      </c>
      <c r="K9" s="63">
        <v>240</v>
      </c>
      <c r="L9" s="63">
        <v>240</v>
      </c>
      <c r="M9" s="63"/>
      <c r="N9" s="63"/>
      <c r="O9" s="63"/>
      <c r="P9" s="63"/>
      <c r="Q9" s="46" t="s">
        <v>37</v>
      </c>
      <c r="R9" s="46" t="s">
        <v>38</v>
      </c>
      <c r="S9" s="68" t="s">
        <v>39</v>
      </c>
      <c r="T9" s="46"/>
    </row>
    <row r="10" s="34" customFormat="1" ht="82" customHeight="1" spans="1:20">
      <c r="A10" s="45" t="s">
        <v>40</v>
      </c>
      <c r="B10" s="46">
        <v>1</v>
      </c>
      <c r="C10" s="46" t="s">
        <v>33</v>
      </c>
      <c r="D10" s="46" t="s">
        <v>41</v>
      </c>
      <c r="E10" s="46" t="s">
        <v>30</v>
      </c>
      <c r="F10" s="46" t="s">
        <v>42</v>
      </c>
      <c r="G10" s="46">
        <v>50</v>
      </c>
      <c r="H10" s="47" t="s">
        <v>43</v>
      </c>
      <c r="I10" s="46" t="s">
        <v>44</v>
      </c>
      <c r="J10" s="46">
        <v>2023</v>
      </c>
      <c r="K10" s="63">
        <v>50</v>
      </c>
      <c r="L10" s="63">
        <v>50</v>
      </c>
      <c r="M10" s="63"/>
      <c r="N10" s="63"/>
      <c r="O10" s="63"/>
      <c r="P10" s="63"/>
      <c r="Q10" s="46" t="s">
        <v>37</v>
      </c>
      <c r="R10" s="46" t="s">
        <v>45</v>
      </c>
      <c r="S10" s="68" t="s">
        <v>46</v>
      </c>
      <c r="T10" s="46" t="s">
        <v>47</v>
      </c>
    </row>
    <row r="11" s="34" customFormat="1" ht="82" customHeight="1" spans="1:20">
      <c r="A11" s="45" t="s">
        <v>48</v>
      </c>
      <c r="B11" s="46">
        <v>1</v>
      </c>
      <c r="C11" s="46" t="s">
        <v>49</v>
      </c>
      <c r="D11" s="46" t="s">
        <v>50</v>
      </c>
      <c r="E11" s="46" t="s">
        <v>30</v>
      </c>
      <c r="F11" s="46" t="s">
        <v>51</v>
      </c>
      <c r="G11" s="46">
        <v>300</v>
      </c>
      <c r="H11" s="47" t="s">
        <v>52</v>
      </c>
      <c r="I11" s="46" t="s">
        <v>50</v>
      </c>
      <c r="J11" s="46">
        <v>2023</v>
      </c>
      <c r="K11" s="63">
        <v>150</v>
      </c>
      <c r="L11" s="63">
        <v>150</v>
      </c>
      <c r="M11" s="63"/>
      <c r="N11" s="63"/>
      <c r="O11" s="63"/>
      <c r="P11" s="63"/>
      <c r="Q11" s="46" t="s">
        <v>37</v>
      </c>
      <c r="R11" s="46" t="s">
        <v>45</v>
      </c>
      <c r="S11" s="68" t="s">
        <v>53</v>
      </c>
      <c r="T11" s="46"/>
    </row>
    <row r="12" s="34" customFormat="1" ht="80" customHeight="1" spans="1:20">
      <c r="A12" s="45" t="s">
        <v>54</v>
      </c>
      <c r="B12" s="46">
        <v>1</v>
      </c>
      <c r="C12" s="46" t="s">
        <v>55</v>
      </c>
      <c r="D12" s="46"/>
      <c r="E12" s="46" t="s">
        <v>30</v>
      </c>
      <c r="F12" s="46" t="s">
        <v>31</v>
      </c>
      <c r="G12" s="46">
        <v>0.4</v>
      </c>
      <c r="H12" s="46" t="s">
        <v>56</v>
      </c>
      <c r="I12" s="46" t="s">
        <v>57</v>
      </c>
      <c r="J12" s="46">
        <v>2023</v>
      </c>
      <c r="K12" s="63">
        <v>600</v>
      </c>
      <c r="L12" s="63">
        <v>600</v>
      </c>
      <c r="M12" s="63"/>
      <c r="N12" s="63"/>
      <c r="O12" s="63"/>
      <c r="P12" s="63"/>
      <c r="Q12" s="46" t="s">
        <v>58</v>
      </c>
      <c r="R12" s="46" t="s">
        <v>45</v>
      </c>
      <c r="S12" s="68" t="s">
        <v>59</v>
      </c>
      <c r="T12" s="46"/>
    </row>
    <row r="13" s="34" customFormat="1" ht="83" customHeight="1" spans="1:20">
      <c r="A13" s="45" t="s">
        <v>60</v>
      </c>
      <c r="B13" s="46">
        <v>1</v>
      </c>
      <c r="C13" s="46" t="s">
        <v>61</v>
      </c>
      <c r="D13" s="46" t="s">
        <v>62</v>
      </c>
      <c r="E13" s="46" t="s">
        <v>30</v>
      </c>
      <c r="F13" s="46" t="s">
        <v>31</v>
      </c>
      <c r="G13" s="46">
        <v>0.02</v>
      </c>
      <c r="H13" s="46" t="s">
        <v>63</v>
      </c>
      <c r="I13" s="46" t="s">
        <v>64</v>
      </c>
      <c r="J13" s="46">
        <v>2023</v>
      </c>
      <c r="K13" s="63">
        <v>90</v>
      </c>
      <c r="L13" s="63">
        <v>90</v>
      </c>
      <c r="M13" s="63"/>
      <c r="N13" s="63"/>
      <c r="O13" s="63"/>
      <c r="P13" s="63"/>
      <c r="Q13" s="46" t="s">
        <v>37</v>
      </c>
      <c r="R13" s="46" t="s">
        <v>45</v>
      </c>
      <c r="S13" s="68" t="s">
        <v>65</v>
      </c>
      <c r="T13" s="46"/>
    </row>
    <row r="14" s="34" customFormat="1" ht="87" customHeight="1" spans="1:20">
      <c r="A14" s="45" t="s">
        <v>66</v>
      </c>
      <c r="B14" s="46">
        <v>1</v>
      </c>
      <c r="C14" s="46" t="s">
        <v>61</v>
      </c>
      <c r="D14" s="46" t="s">
        <v>67</v>
      </c>
      <c r="E14" s="46" t="s">
        <v>30</v>
      </c>
      <c r="F14" s="46" t="s">
        <v>31</v>
      </c>
      <c r="G14" s="46">
        <v>0.02</v>
      </c>
      <c r="H14" s="46" t="s">
        <v>68</v>
      </c>
      <c r="I14" s="46" t="s">
        <v>69</v>
      </c>
      <c r="J14" s="46">
        <v>2023</v>
      </c>
      <c r="K14" s="63">
        <v>60</v>
      </c>
      <c r="L14" s="63">
        <v>60</v>
      </c>
      <c r="M14" s="63"/>
      <c r="N14" s="63"/>
      <c r="O14" s="63"/>
      <c r="P14" s="63"/>
      <c r="Q14" s="46" t="s">
        <v>37</v>
      </c>
      <c r="R14" s="46" t="s">
        <v>45</v>
      </c>
      <c r="S14" s="68" t="s">
        <v>70</v>
      </c>
      <c r="T14" s="46"/>
    </row>
    <row r="15" s="34" customFormat="1" ht="90" customHeight="1" spans="1:20">
      <c r="A15" s="45" t="s">
        <v>71</v>
      </c>
      <c r="B15" s="46">
        <v>1</v>
      </c>
      <c r="C15" s="46" t="s">
        <v>72</v>
      </c>
      <c r="D15" s="46" t="s">
        <v>73</v>
      </c>
      <c r="E15" s="46" t="s">
        <v>30</v>
      </c>
      <c r="F15" s="46" t="s">
        <v>51</v>
      </c>
      <c r="G15" s="46">
        <v>80</v>
      </c>
      <c r="H15" s="47" t="s">
        <v>74</v>
      </c>
      <c r="I15" s="46" t="s">
        <v>75</v>
      </c>
      <c r="J15" s="46">
        <v>2023</v>
      </c>
      <c r="K15" s="63">
        <v>50</v>
      </c>
      <c r="L15" s="63">
        <v>50</v>
      </c>
      <c r="M15" s="63"/>
      <c r="N15" s="63"/>
      <c r="O15" s="63"/>
      <c r="P15" s="63"/>
      <c r="Q15" s="46" t="s">
        <v>37</v>
      </c>
      <c r="R15" s="46" t="s">
        <v>45</v>
      </c>
      <c r="S15" s="68" t="s">
        <v>76</v>
      </c>
      <c r="T15" s="46" t="s">
        <v>47</v>
      </c>
    </row>
    <row r="16" s="34" customFormat="1" ht="93" customHeight="1" spans="1:20">
      <c r="A16" s="45" t="s">
        <v>77</v>
      </c>
      <c r="B16" s="46">
        <v>1</v>
      </c>
      <c r="C16" s="46" t="s">
        <v>78</v>
      </c>
      <c r="D16" s="46" t="s">
        <v>79</v>
      </c>
      <c r="E16" s="46" t="s">
        <v>30</v>
      </c>
      <c r="F16" s="46" t="s">
        <v>31</v>
      </c>
      <c r="G16" s="46">
        <v>0.05</v>
      </c>
      <c r="H16" s="47" t="s">
        <v>80</v>
      </c>
      <c r="I16" s="46" t="s">
        <v>79</v>
      </c>
      <c r="J16" s="46">
        <v>2023</v>
      </c>
      <c r="K16" s="63">
        <v>20</v>
      </c>
      <c r="L16" s="63">
        <v>20</v>
      </c>
      <c r="M16" s="63"/>
      <c r="N16" s="63"/>
      <c r="O16" s="63"/>
      <c r="P16" s="63">
        <v>0</v>
      </c>
      <c r="Q16" s="46" t="s">
        <v>37</v>
      </c>
      <c r="R16" s="46" t="s">
        <v>45</v>
      </c>
      <c r="S16" s="68" t="s">
        <v>81</v>
      </c>
      <c r="T16" s="46"/>
    </row>
    <row r="17" s="34" customFormat="1" ht="103" customHeight="1" spans="1:20">
      <c r="A17" s="45" t="s">
        <v>82</v>
      </c>
      <c r="B17" s="46">
        <v>1</v>
      </c>
      <c r="C17" s="46" t="s">
        <v>78</v>
      </c>
      <c r="D17" s="46" t="s">
        <v>83</v>
      </c>
      <c r="E17" s="46" t="s">
        <v>30</v>
      </c>
      <c r="F17" s="46" t="s">
        <v>31</v>
      </c>
      <c r="G17" s="46">
        <v>0.003</v>
      </c>
      <c r="H17" s="47" t="s">
        <v>84</v>
      </c>
      <c r="I17" s="46" t="s">
        <v>83</v>
      </c>
      <c r="J17" s="46">
        <v>2023</v>
      </c>
      <c r="K17" s="63">
        <v>70</v>
      </c>
      <c r="L17" s="63">
        <v>70</v>
      </c>
      <c r="M17" s="63"/>
      <c r="N17" s="63"/>
      <c r="O17" s="63"/>
      <c r="P17" s="63"/>
      <c r="Q17" s="46" t="s">
        <v>37</v>
      </c>
      <c r="R17" s="46" t="s">
        <v>85</v>
      </c>
      <c r="S17" s="68" t="s">
        <v>86</v>
      </c>
      <c r="T17" s="46"/>
    </row>
    <row r="18" s="34" customFormat="1" ht="104" customHeight="1" spans="1:20">
      <c r="A18" s="46" t="s">
        <v>87</v>
      </c>
      <c r="B18" s="46">
        <v>1</v>
      </c>
      <c r="C18" s="46" t="s">
        <v>88</v>
      </c>
      <c r="D18" s="46" t="s">
        <v>89</v>
      </c>
      <c r="E18" s="46" t="s">
        <v>30</v>
      </c>
      <c r="F18" s="46" t="s">
        <v>31</v>
      </c>
      <c r="G18" s="46">
        <v>0.0078</v>
      </c>
      <c r="H18" s="46" t="s">
        <v>90</v>
      </c>
      <c r="I18" s="46" t="s">
        <v>91</v>
      </c>
      <c r="J18" s="46">
        <v>2023</v>
      </c>
      <c r="K18" s="63">
        <v>100</v>
      </c>
      <c r="L18" s="63">
        <v>100</v>
      </c>
      <c r="M18" s="63"/>
      <c r="N18" s="63"/>
      <c r="O18" s="63"/>
      <c r="P18" s="63"/>
      <c r="Q18" s="46" t="s">
        <v>37</v>
      </c>
      <c r="R18" s="46" t="s">
        <v>45</v>
      </c>
      <c r="S18" s="68" t="s">
        <v>92</v>
      </c>
      <c r="T18" s="46"/>
    </row>
    <row r="19" s="34" customFormat="1" ht="102" customHeight="1" spans="1:20">
      <c r="A19" s="46" t="s">
        <v>93</v>
      </c>
      <c r="B19" s="46">
        <v>1</v>
      </c>
      <c r="C19" s="46" t="s">
        <v>88</v>
      </c>
      <c r="D19" s="46" t="s">
        <v>94</v>
      </c>
      <c r="E19" s="46" t="s">
        <v>30</v>
      </c>
      <c r="F19" s="46" t="s">
        <v>31</v>
      </c>
      <c r="G19" s="46">
        <v>0.0109</v>
      </c>
      <c r="H19" s="46" t="s">
        <v>95</v>
      </c>
      <c r="I19" s="46" t="s">
        <v>96</v>
      </c>
      <c r="J19" s="46">
        <v>2023</v>
      </c>
      <c r="K19" s="63">
        <v>150</v>
      </c>
      <c r="L19" s="63">
        <v>150</v>
      </c>
      <c r="M19" s="63"/>
      <c r="N19" s="63"/>
      <c r="O19" s="63"/>
      <c r="P19" s="63"/>
      <c r="Q19" s="46" t="s">
        <v>37</v>
      </c>
      <c r="R19" s="46" t="s">
        <v>38</v>
      </c>
      <c r="S19" s="68" t="s">
        <v>97</v>
      </c>
      <c r="T19" s="46"/>
    </row>
    <row r="20" s="34" customFormat="1" ht="103" customHeight="1" spans="1:20">
      <c r="A20" s="46" t="s">
        <v>98</v>
      </c>
      <c r="B20" s="46">
        <v>1</v>
      </c>
      <c r="C20" s="46" t="s">
        <v>99</v>
      </c>
      <c r="D20" s="46"/>
      <c r="E20" s="46" t="s">
        <v>30</v>
      </c>
      <c r="F20" s="46" t="s">
        <v>31</v>
      </c>
      <c r="G20" s="46">
        <v>0.1</v>
      </c>
      <c r="H20" s="48" t="s">
        <v>100</v>
      </c>
      <c r="I20" s="46" t="s">
        <v>99</v>
      </c>
      <c r="J20" s="46">
        <v>2023</v>
      </c>
      <c r="K20" s="63">
        <v>170</v>
      </c>
      <c r="L20" s="63">
        <v>0</v>
      </c>
      <c r="M20" s="63">
        <v>170</v>
      </c>
      <c r="N20" s="63">
        <v>0</v>
      </c>
      <c r="O20" s="63">
        <v>0</v>
      </c>
      <c r="P20" s="63"/>
      <c r="Q20" s="46" t="s">
        <v>101</v>
      </c>
      <c r="R20" s="46" t="s">
        <v>45</v>
      </c>
      <c r="S20" s="68" t="s">
        <v>102</v>
      </c>
      <c r="T20" s="46"/>
    </row>
    <row r="21" s="34" customFormat="1" ht="29" customHeight="1" spans="1:20">
      <c r="A21" s="45" t="s">
        <v>103</v>
      </c>
      <c r="B21" s="46">
        <v>4</v>
      </c>
      <c r="C21" s="46"/>
      <c r="D21" s="46"/>
      <c r="E21" s="46" t="s">
        <v>30</v>
      </c>
      <c r="F21" s="46" t="s">
        <v>104</v>
      </c>
      <c r="G21" s="46"/>
      <c r="H21" s="46"/>
      <c r="I21" s="46"/>
      <c r="J21" s="46"/>
      <c r="K21" s="63">
        <f t="shared" ref="K21:P21" si="3">K22+K23+K24+K25</f>
        <v>2798</v>
      </c>
      <c r="L21" s="63">
        <f t="shared" si="3"/>
        <v>298</v>
      </c>
      <c r="M21" s="63">
        <f t="shared" si="3"/>
        <v>1000</v>
      </c>
      <c r="N21" s="63">
        <f t="shared" si="3"/>
        <v>0</v>
      </c>
      <c r="O21" s="63">
        <f t="shared" si="3"/>
        <v>0</v>
      </c>
      <c r="P21" s="63">
        <f t="shared" si="3"/>
        <v>1500</v>
      </c>
      <c r="Q21" s="46"/>
      <c r="R21" s="46"/>
      <c r="S21" s="68"/>
      <c r="T21" s="46"/>
    </row>
    <row r="22" s="34" customFormat="1" ht="112" customHeight="1" spans="1:20">
      <c r="A22" s="45" t="s">
        <v>105</v>
      </c>
      <c r="B22" s="46">
        <v>1</v>
      </c>
      <c r="C22" s="46" t="s">
        <v>33</v>
      </c>
      <c r="D22" s="46" t="s">
        <v>106</v>
      </c>
      <c r="E22" s="46" t="s">
        <v>30</v>
      </c>
      <c r="F22" s="46" t="s">
        <v>104</v>
      </c>
      <c r="G22" s="46">
        <v>1</v>
      </c>
      <c r="H22" s="45" t="s">
        <v>107</v>
      </c>
      <c r="I22" s="46" t="s">
        <v>108</v>
      </c>
      <c r="J22" s="46">
        <v>2023</v>
      </c>
      <c r="K22" s="63">
        <v>200</v>
      </c>
      <c r="L22" s="63">
        <v>200</v>
      </c>
      <c r="M22" s="63"/>
      <c r="N22" s="63"/>
      <c r="O22" s="63"/>
      <c r="P22" s="63"/>
      <c r="Q22" s="46" t="s">
        <v>37</v>
      </c>
      <c r="R22" s="46" t="s">
        <v>38</v>
      </c>
      <c r="S22" s="68" t="s">
        <v>109</v>
      </c>
      <c r="T22" s="46"/>
    </row>
    <row r="23" s="34" customFormat="1" ht="60" customHeight="1" spans="1:20">
      <c r="A23" s="45" t="s">
        <v>110</v>
      </c>
      <c r="B23" s="46">
        <v>1</v>
      </c>
      <c r="C23" s="46" t="s">
        <v>111</v>
      </c>
      <c r="D23" s="46" t="s">
        <v>112</v>
      </c>
      <c r="E23" s="46" t="s">
        <v>30</v>
      </c>
      <c r="F23" s="46" t="s">
        <v>104</v>
      </c>
      <c r="G23" s="46">
        <v>1</v>
      </c>
      <c r="H23" s="46" t="s">
        <v>113</v>
      </c>
      <c r="I23" s="46" t="s">
        <v>114</v>
      </c>
      <c r="J23" s="46">
        <v>2023</v>
      </c>
      <c r="K23" s="63">
        <v>98</v>
      </c>
      <c r="L23" s="63">
        <v>98</v>
      </c>
      <c r="M23" s="63"/>
      <c r="N23" s="63"/>
      <c r="O23" s="63"/>
      <c r="P23" s="63"/>
      <c r="Q23" s="46" t="s">
        <v>37</v>
      </c>
      <c r="R23" s="46" t="s">
        <v>38</v>
      </c>
      <c r="S23" s="68" t="s">
        <v>115</v>
      </c>
      <c r="T23" s="46"/>
    </row>
    <row r="24" s="34" customFormat="1" ht="97" customHeight="1" spans="1:20">
      <c r="A24" s="45" t="s">
        <v>116</v>
      </c>
      <c r="B24" s="46">
        <v>1</v>
      </c>
      <c r="C24" s="46" t="s">
        <v>99</v>
      </c>
      <c r="D24" s="46"/>
      <c r="E24" s="46" t="s">
        <v>30</v>
      </c>
      <c r="F24" s="46" t="s">
        <v>104</v>
      </c>
      <c r="G24" s="46">
        <v>1</v>
      </c>
      <c r="H24" s="48" t="s">
        <v>117</v>
      </c>
      <c r="I24" s="46" t="s">
        <v>99</v>
      </c>
      <c r="J24" s="46">
        <v>2023</v>
      </c>
      <c r="K24" s="63">
        <v>2250</v>
      </c>
      <c r="L24" s="63"/>
      <c r="M24" s="63">
        <v>900</v>
      </c>
      <c r="N24" s="63"/>
      <c r="O24" s="63"/>
      <c r="P24" s="63">
        <v>1350</v>
      </c>
      <c r="Q24" s="46" t="s">
        <v>101</v>
      </c>
      <c r="R24" s="46" t="s">
        <v>45</v>
      </c>
      <c r="S24" s="68" t="s">
        <v>118</v>
      </c>
      <c r="T24" s="46"/>
    </row>
    <row r="25" s="34" customFormat="1" ht="132" customHeight="1" spans="1:20">
      <c r="A25" s="49" t="s">
        <v>119</v>
      </c>
      <c r="B25" s="46">
        <v>1</v>
      </c>
      <c r="C25" s="46" t="s">
        <v>99</v>
      </c>
      <c r="D25" s="46"/>
      <c r="E25" s="46" t="s">
        <v>30</v>
      </c>
      <c r="F25" s="46" t="s">
        <v>120</v>
      </c>
      <c r="G25" s="46">
        <v>1</v>
      </c>
      <c r="H25" s="48" t="s">
        <v>121</v>
      </c>
      <c r="I25" s="46" t="s">
        <v>99</v>
      </c>
      <c r="J25" s="46">
        <v>2023</v>
      </c>
      <c r="K25" s="63">
        <v>250</v>
      </c>
      <c r="L25" s="63"/>
      <c r="M25" s="63">
        <v>100</v>
      </c>
      <c r="N25" s="63"/>
      <c r="O25" s="63"/>
      <c r="P25" s="63">
        <v>150</v>
      </c>
      <c r="Q25" s="46" t="s">
        <v>101</v>
      </c>
      <c r="R25" s="46" t="s">
        <v>45</v>
      </c>
      <c r="S25" s="68" t="s">
        <v>122</v>
      </c>
      <c r="T25" s="46"/>
    </row>
    <row r="26" s="34" customFormat="1" ht="29" customHeight="1" spans="1:20">
      <c r="A26" s="45" t="s">
        <v>123</v>
      </c>
      <c r="B26" s="46"/>
      <c r="C26" s="46"/>
      <c r="D26" s="46"/>
      <c r="E26" s="46" t="s">
        <v>30</v>
      </c>
      <c r="F26" s="46" t="s">
        <v>51</v>
      </c>
      <c r="G26" s="46"/>
      <c r="H26" s="45"/>
      <c r="I26" s="46"/>
      <c r="J26" s="63"/>
      <c r="K26" s="63"/>
      <c r="L26" s="63"/>
      <c r="M26" s="63"/>
      <c r="N26" s="63"/>
      <c r="O26" s="63"/>
      <c r="P26" s="63"/>
      <c r="Q26" s="46"/>
      <c r="R26" s="46"/>
      <c r="S26" s="68"/>
      <c r="T26" s="46"/>
    </row>
    <row r="27" s="34" customFormat="1" ht="29" customHeight="1" spans="1:20">
      <c r="A27" s="45" t="s">
        <v>124</v>
      </c>
      <c r="B27" s="46">
        <v>1</v>
      </c>
      <c r="C27" s="46"/>
      <c r="D27" s="46"/>
      <c r="E27" s="46" t="s">
        <v>30</v>
      </c>
      <c r="F27" s="46" t="s">
        <v>51</v>
      </c>
      <c r="G27" s="46"/>
      <c r="H27" s="47"/>
      <c r="I27" s="46"/>
      <c r="J27" s="46"/>
      <c r="K27" s="63">
        <f>SUM(K28:K30)</f>
        <v>1100</v>
      </c>
      <c r="L27" s="63">
        <f>SUM(L28:L30)</f>
        <v>0</v>
      </c>
      <c r="M27" s="63">
        <f>SUM(M28:M30)</f>
        <v>1100</v>
      </c>
      <c r="N27" s="63">
        <f t="shared" ref="K27:P27" si="4">N28+N29+N30+N31+N32+N33</f>
        <v>0</v>
      </c>
      <c r="O27" s="63">
        <f t="shared" si="4"/>
        <v>0</v>
      </c>
      <c r="P27" s="63">
        <f t="shared" si="4"/>
        <v>0</v>
      </c>
      <c r="Q27" s="46"/>
      <c r="R27" s="46"/>
      <c r="S27" s="68"/>
      <c r="T27" s="46"/>
    </row>
    <row r="28" s="34" customFormat="1" ht="71" customHeight="1" spans="1:20">
      <c r="A28" s="45" t="s">
        <v>125</v>
      </c>
      <c r="B28" s="46">
        <v>1</v>
      </c>
      <c r="C28" s="46" t="s">
        <v>126</v>
      </c>
      <c r="D28" s="46"/>
      <c r="E28" s="46" t="s">
        <v>30</v>
      </c>
      <c r="F28" s="46" t="s">
        <v>51</v>
      </c>
      <c r="G28" s="46">
        <v>5000</v>
      </c>
      <c r="H28" s="47" t="s">
        <v>127</v>
      </c>
      <c r="I28" s="46" t="s">
        <v>126</v>
      </c>
      <c r="J28" s="46">
        <v>2023</v>
      </c>
      <c r="K28" s="63">
        <v>500</v>
      </c>
      <c r="L28" s="63"/>
      <c r="M28" s="63">
        <v>500</v>
      </c>
      <c r="N28" s="63"/>
      <c r="O28" s="63"/>
      <c r="P28" s="63"/>
      <c r="Q28" s="46" t="s">
        <v>128</v>
      </c>
      <c r="R28" s="46" t="s">
        <v>45</v>
      </c>
      <c r="S28" s="68" t="s">
        <v>129</v>
      </c>
      <c r="T28" s="46"/>
    </row>
    <row r="29" s="34" customFormat="1" ht="92" customHeight="1" spans="1:20">
      <c r="A29" s="45" t="s">
        <v>130</v>
      </c>
      <c r="B29" s="46">
        <v>1</v>
      </c>
      <c r="C29" s="46" t="s">
        <v>99</v>
      </c>
      <c r="D29" s="46"/>
      <c r="E29" s="46" t="s">
        <v>30</v>
      </c>
      <c r="F29" s="46" t="s">
        <v>31</v>
      </c>
      <c r="G29" s="46">
        <v>0.5</v>
      </c>
      <c r="H29" s="46" t="s">
        <v>131</v>
      </c>
      <c r="I29" s="46" t="s">
        <v>99</v>
      </c>
      <c r="J29" s="46">
        <v>2023</v>
      </c>
      <c r="K29" s="63">
        <v>200</v>
      </c>
      <c r="L29" s="63"/>
      <c r="M29" s="63">
        <v>200</v>
      </c>
      <c r="N29" s="63"/>
      <c r="O29" s="63"/>
      <c r="P29" s="63"/>
      <c r="Q29" s="46" t="s">
        <v>128</v>
      </c>
      <c r="R29" s="46" t="s">
        <v>45</v>
      </c>
      <c r="S29" s="68" t="s">
        <v>132</v>
      </c>
      <c r="T29" s="46"/>
    </row>
    <row r="30" s="34" customFormat="1" ht="92" customHeight="1" spans="1:20">
      <c r="A30" s="45" t="s">
        <v>133</v>
      </c>
      <c r="B30" s="46">
        <v>1</v>
      </c>
      <c r="C30" s="46" t="s">
        <v>99</v>
      </c>
      <c r="D30" s="46"/>
      <c r="E30" s="46" t="s">
        <v>30</v>
      </c>
      <c r="F30" s="46" t="s">
        <v>31</v>
      </c>
      <c r="G30" s="46">
        <v>1</v>
      </c>
      <c r="H30" s="46" t="s">
        <v>134</v>
      </c>
      <c r="I30" s="46" t="s">
        <v>99</v>
      </c>
      <c r="J30" s="46">
        <v>2023</v>
      </c>
      <c r="K30" s="63">
        <v>400</v>
      </c>
      <c r="L30" s="63"/>
      <c r="M30" s="63">
        <v>400</v>
      </c>
      <c r="N30" s="63"/>
      <c r="O30" s="63"/>
      <c r="P30" s="63"/>
      <c r="Q30" s="46" t="s">
        <v>128</v>
      </c>
      <c r="R30" s="46" t="s">
        <v>45</v>
      </c>
      <c r="S30" s="68" t="s">
        <v>135</v>
      </c>
      <c r="T30" s="46"/>
    </row>
    <row r="31" s="34" customFormat="1" ht="32" customHeight="1" spans="1:20">
      <c r="A31" s="45" t="s">
        <v>136</v>
      </c>
      <c r="B31" s="46"/>
      <c r="C31" s="46"/>
      <c r="D31" s="46"/>
      <c r="E31" s="46" t="s">
        <v>30</v>
      </c>
      <c r="F31" s="46" t="s">
        <v>137</v>
      </c>
      <c r="G31" s="46"/>
      <c r="H31" s="46"/>
      <c r="I31" s="46"/>
      <c r="J31" s="46"/>
      <c r="K31" s="63">
        <f t="shared" ref="K31:P31" si="5">SUM(K32:K34)</f>
        <v>680</v>
      </c>
      <c r="L31" s="63">
        <f t="shared" si="5"/>
        <v>680</v>
      </c>
      <c r="M31" s="63">
        <f t="shared" si="5"/>
        <v>0</v>
      </c>
      <c r="N31" s="63">
        <f t="shared" si="5"/>
        <v>0</v>
      </c>
      <c r="O31" s="63">
        <f t="shared" si="5"/>
        <v>0</v>
      </c>
      <c r="P31" s="63">
        <f t="shared" si="5"/>
        <v>0</v>
      </c>
      <c r="Q31" s="46"/>
      <c r="R31" s="46"/>
      <c r="S31" s="68"/>
      <c r="T31" s="46"/>
    </row>
    <row r="32" s="34" customFormat="1" ht="108" customHeight="1" spans="1:20">
      <c r="A32" s="45" t="s">
        <v>138</v>
      </c>
      <c r="B32" s="46">
        <v>1</v>
      </c>
      <c r="C32" s="46" t="s">
        <v>72</v>
      </c>
      <c r="D32" s="46" t="s">
        <v>139</v>
      </c>
      <c r="E32" s="46" t="s">
        <v>30</v>
      </c>
      <c r="F32" s="46" t="s">
        <v>137</v>
      </c>
      <c r="G32" s="46">
        <v>1</v>
      </c>
      <c r="H32" s="47" t="s">
        <v>140</v>
      </c>
      <c r="I32" s="46" t="s">
        <v>141</v>
      </c>
      <c r="J32" s="46">
        <v>2023</v>
      </c>
      <c r="K32" s="63">
        <v>200</v>
      </c>
      <c r="L32" s="63">
        <v>200</v>
      </c>
      <c r="M32" s="63"/>
      <c r="N32" s="63"/>
      <c r="O32" s="63"/>
      <c r="P32" s="63"/>
      <c r="Q32" s="46" t="s">
        <v>37</v>
      </c>
      <c r="R32" s="46" t="s">
        <v>45</v>
      </c>
      <c r="S32" s="68" t="s">
        <v>142</v>
      </c>
      <c r="T32" s="46" t="s">
        <v>143</v>
      </c>
    </row>
    <row r="33" s="34" customFormat="1" ht="120" customHeight="1" spans="1:20">
      <c r="A33" s="45" t="s">
        <v>144</v>
      </c>
      <c r="B33" s="46">
        <v>1</v>
      </c>
      <c r="C33" s="46" t="s">
        <v>145</v>
      </c>
      <c r="D33" s="46" t="s">
        <v>146</v>
      </c>
      <c r="E33" s="46" t="s">
        <v>30</v>
      </c>
      <c r="F33" s="46" t="s">
        <v>137</v>
      </c>
      <c r="G33" s="46">
        <v>1</v>
      </c>
      <c r="H33" s="47" t="s">
        <v>147</v>
      </c>
      <c r="I33" s="46" t="s">
        <v>146</v>
      </c>
      <c r="J33" s="46">
        <v>2023</v>
      </c>
      <c r="K33" s="63">
        <v>300</v>
      </c>
      <c r="L33" s="63">
        <v>300</v>
      </c>
      <c r="M33" s="63"/>
      <c r="N33" s="63"/>
      <c r="O33" s="63"/>
      <c r="P33" s="63"/>
      <c r="Q33" s="46" t="s">
        <v>37</v>
      </c>
      <c r="R33" s="46" t="s">
        <v>38</v>
      </c>
      <c r="S33" s="68" t="s">
        <v>148</v>
      </c>
      <c r="T33" s="46" t="s">
        <v>149</v>
      </c>
    </row>
    <row r="34" s="35" customFormat="1" ht="47" customHeight="1" spans="1:20">
      <c r="A34" s="50" t="s">
        <v>150</v>
      </c>
      <c r="B34" s="51">
        <v>1</v>
      </c>
      <c r="C34" s="51" t="s">
        <v>88</v>
      </c>
      <c r="D34" s="51" t="s">
        <v>151</v>
      </c>
      <c r="E34" s="51" t="s">
        <v>30</v>
      </c>
      <c r="F34" s="51" t="s">
        <v>152</v>
      </c>
      <c r="G34" s="51">
        <v>1</v>
      </c>
      <c r="H34" s="52" t="s">
        <v>153</v>
      </c>
      <c r="I34" s="51" t="s">
        <v>151</v>
      </c>
      <c r="J34" s="51">
        <v>2023</v>
      </c>
      <c r="K34" s="64">
        <v>180</v>
      </c>
      <c r="L34" s="64">
        <v>180</v>
      </c>
      <c r="M34" s="64"/>
      <c r="N34" s="64"/>
      <c r="O34" s="64"/>
      <c r="P34" s="64"/>
      <c r="Q34" s="51" t="s">
        <v>37</v>
      </c>
      <c r="R34" s="51" t="s">
        <v>38</v>
      </c>
      <c r="S34" s="68" t="s">
        <v>154</v>
      </c>
      <c r="T34" s="51" t="s">
        <v>149</v>
      </c>
    </row>
    <row r="35" s="34" customFormat="1" ht="29" customHeight="1" spans="1:20">
      <c r="A35" s="45" t="s">
        <v>155</v>
      </c>
      <c r="B35" s="46"/>
      <c r="C35" s="46"/>
      <c r="D35" s="46"/>
      <c r="E35" s="46" t="s">
        <v>30</v>
      </c>
      <c r="F35" s="46" t="s">
        <v>156</v>
      </c>
      <c r="G35" s="46"/>
      <c r="H35" s="46"/>
      <c r="I35" s="46"/>
      <c r="J35" s="46"/>
      <c r="K35" s="63"/>
      <c r="L35" s="63"/>
      <c r="M35" s="63"/>
      <c r="N35" s="63"/>
      <c r="O35" s="63"/>
      <c r="P35" s="63"/>
      <c r="Q35" s="46"/>
      <c r="R35" s="46"/>
      <c r="S35" s="68"/>
      <c r="T35" s="46"/>
    </row>
    <row r="36" s="34" customFormat="1" ht="38" customHeight="1" spans="1:20">
      <c r="A36" s="45" t="s">
        <v>157</v>
      </c>
      <c r="B36" s="46"/>
      <c r="C36" s="46"/>
      <c r="D36" s="46"/>
      <c r="E36" s="46" t="s">
        <v>30</v>
      </c>
      <c r="F36" s="46" t="s">
        <v>104</v>
      </c>
      <c r="G36" s="46"/>
      <c r="H36" s="51"/>
      <c r="I36" s="46"/>
      <c r="J36" s="46"/>
      <c r="K36" s="63"/>
      <c r="L36" s="63"/>
      <c r="M36" s="63"/>
      <c r="N36" s="63"/>
      <c r="O36" s="63"/>
      <c r="P36" s="63"/>
      <c r="Q36" s="46"/>
      <c r="R36" s="46"/>
      <c r="S36" s="68"/>
      <c r="T36" s="46"/>
    </row>
    <row r="37" s="34" customFormat="1" ht="29" customHeight="1" spans="1:20">
      <c r="A37" s="45" t="s">
        <v>158</v>
      </c>
      <c r="B37" s="46"/>
      <c r="C37" s="46"/>
      <c r="D37" s="46"/>
      <c r="E37" s="46" t="s">
        <v>30</v>
      </c>
      <c r="F37" s="46" t="s">
        <v>104</v>
      </c>
      <c r="G37" s="46"/>
      <c r="H37" s="46"/>
      <c r="I37" s="46"/>
      <c r="J37" s="46"/>
      <c r="K37" s="63"/>
      <c r="L37" s="63"/>
      <c r="M37" s="63"/>
      <c r="N37" s="63"/>
      <c r="O37" s="63"/>
      <c r="P37" s="63"/>
      <c r="Q37" s="46"/>
      <c r="R37" s="46"/>
      <c r="S37" s="68"/>
      <c r="T37" s="46"/>
    </row>
    <row r="38" s="34" customFormat="1" ht="29" customHeight="1" spans="1:20">
      <c r="A38" s="45" t="s">
        <v>159</v>
      </c>
      <c r="B38" s="46">
        <f>B39+B41+B50+B52</f>
        <v>10</v>
      </c>
      <c r="C38" s="46"/>
      <c r="D38" s="46"/>
      <c r="E38" s="46"/>
      <c r="F38" s="46" t="s">
        <v>104</v>
      </c>
      <c r="G38" s="46"/>
      <c r="H38" s="46" t="s">
        <v>26</v>
      </c>
      <c r="I38" s="46" t="s">
        <v>26</v>
      </c>
      <c r="J38" s="46" t="s">
        <v>26</v>
      </c>
      <c r="K38" s="63">
        <f t="shared" ref="K38:P38" si="6">K39+K41+K50+K52</f>
        <v>3983</v>
      </c>
      <c r="L38" s="63">
        <f t="shared" si="6"/>
        <v>520</v>
      </c>
      <c r="M38" s="63">
        <f t="shared" si="6"/>
        <v>1553</v>
      </c>
      <c r="N38" s="63">
        <f t="shared" si="6"/>
        <v>0</v>
      </c>
      <c r="O38" s="63">
        <f t="shared" si="6"/>
        <v>1370</v>
      </c>
      <c r="P38" s="63">
        <f t="shared" si="6"/>
        <v>540</v>
      </c>
      <c r="Q38" s="46" t="s">
        <v>26</v>
      </c>
      <c r="R38" s="46" t="s">
        <v>26</v>
      </c>
      <c r="S38" s="68" t="s">
        <v>26</v>
      </c>
      <c r="T38" s="46"/>
    </row>
    <row r="39" s="34" customFormat="1" ht="29" customHeight="1" spans="1:20">
      <c r="A39" s="45" t="s">
        <v>160</v>
      </c>
      <c r="B39" s="46">
        <v>1</v>
      </c>
      <c r="C39" s="46"/>
      <c r="D39" s="46"/>
      <c r="E39" s="46" t="s">
        <v>30</v>
      </c>
      <c r="F39" s="46" t="s">
        <v>104</v>
      </c>
      <c r="G39" s="46"/>
      <c r="H39" s="46"/>
      <c r="I39" s="46"/>
      <c r="J39" s="46"/>
      <c r="K39" s="63">
        <f t="shared" ref="K39:P39" si="7">K40</f>
        <v>900</v>
      </c>
      <c r="L39" s="63">
        <f t="shared" si="7"/>
        <v>0</v>
      </c>
      <c r="M39" s="63">
        <f t="shared" si="7"/>
        <v>360</v>
      </c>
      <c r="N39" s="63">
        <f t="shared" si="7"/>
        <v>0</v>
      </c>
      <c r="O39" s="63">
        <f t="shared" si="7"/>
        <v>0</v>
      </c>
      <c r="P39" s="63">
        <f t="shared" si="7"/>
        <v>540</v>
      </c>
      <c r="Q39" s="46"/>
      <c r="R39" s="46"/>
      <c r="S39" s="68"/>
      <c r="T39" s="46"/>
    </row>
    <row r="40" s="34" customFormat="1" ht="87" customHeight="1" spans="1:20">
      <c r="A40" s="45" t="s">
        <v>161</v>
      </c>
      <c r="B40" s="46">
        <v>1</v>
      </c>
      <c r="C40" s="46" t="s">
        <v>99</v>
      </c>
      <c r="D40" s="46"/>
      <c r="E40" s="46" t="s">
        <v>30</v>
      </c>
      <c r="F40" s="46" t="s">
        <v>104</v>
      </c>
      <c r="G40" s="46">
        <v>12</v>
      </c>
      <c r="H40" s="47" t="s">
        <v>162</v>
      </c>
      <c r="I40" s="46"/>
      <c r="J40" s="46">
        <v>2023</v>
      </c>
      <c r="K40" s="63">
        <v>900</v>
      </c>
      <c r="L40" s="63"/>
      <c r="M40" s="63">
        <v>360</v>
      </c>
      <c r="N40" s="63"/>
      <c r="O40" s="63"/>
      <c r="P40" s="63">
        <v>540</v>
      </c>
      <c r="Q40" s="46" t="s">
        <v>101</v>
      </c>
      <c r="R40" s="46" t="s">
        <v>45</v>
      </c>
      <c r="S40" s="68" t="s">
        <v>163</v>
      </c>
      <c r="T40" s="46"/>
    </row>
    <row r="41" s="34" customFormat="1" ht="31" customHeight="1" spans="1:20">
      <c r="A41" s="45" t="s">
        <v>164</v>
      </c>
      <c r="B41" s="46">
        <v>8</v>
      </c>
      <c r="C41" s="46"/>
      <c r="D41" s="46"/>
      <c r="E41" s="46" t="s">
        <v>30</v>
      </c>
      <c r="F41" s="46" t="s">
        <v>137</v>
      </c>
      <c r="G41" s="46"/>
      <c r="H41" s="46"/>
      <c r="I41" s="46"/>
      <c r="J41" s="46"/>
      <c r="K41" s="63">
        <f t="shared" ref="K41:P41" si="8">K42+K43+K44+K45+K46+K47+K48+K49</f>
        <v>2983</v>
      </c>
      <c r="L41" s="63">
        <f t="shared" si="8"/>
        <v>420</v>
      </c>
      <c r="M41" s="63">
        <f t="shared" si="8"/>
        <v>1193</v>
      </c>
      <c r="N41" s="63">
        <f t="shared" si="8"/>
        <v>0</v>
      </c>
      <c r="O41" s="63">
        <f t="shared" si="8"/>
        <v>1370</v>
      </c>
      <c r="P41" s="63">
        <f t="shared" si="8"/>
        <v>0</v>
      </c>
      <c r="Q41" s="46"/>
      <c r="R41" s="46"/>
      <c r="S41" s="68"/>
      <c r="T41" s="46"/>
    </row>
    <row r="42" s="34" customFormat="1" ht="151" customHeight="1" spans="1:20">
      <c r="A42" s="53" t="s">
        <v>165</v>
      </c>
      <c r="B42" s="46">
        <v>1</v>
      </c>
      <c r="C42" s="46" t="s">
        <v>166</v>
      </c>
      <c r="D42" s="49" t="s">
        <v>167</v>
      </c>
      <c r="E42" s="46" t="s">
        <v>30</v>
      </c>
      <c r="F42" s="46" t="s">
        <v>104</v>
      </c>
      <c r="G42" s="46">
        <v>1</v>
      </c>
      <c r="H42" s="54" t="s">
        <v>168</v>
      </c>
      <c r="I42" s="49" t="s">
        <v>167</v>
      </c>
      <c r="J42" s="46">
        <v>2023</v>
      </c>
      <c r="K42" s="63">
        <v>770</v>
      </c>
      <c r="L42" s="63"/>
      <c r="M42" s="63"/>
      <c r="N42" s="63"/>
      <c r="O42" s="63">
        <v>770</v>
      </c>
      <c r="P42" s="63"/>
      <c r="Q42" s="46" t="s">
        <v>37</v>
      </c>
      <c r="R42" s="46" t="s">
        <v>85</v>
      </c>
      <c r="S42" s="68" t="s">
        <v>169</v>
      </c>
      <c r="T42" s="46"/>
    </row>
    <row r="43" s="34" customFormat="1" ht="59" customHeight="1" spans="1:20">
      <c r="A43" s="53" t="s">
        <v>170</v>
      </c>
      <c r="B43" s="46">
        <v>1</v>
      </c>
      <c r="C43" s="46" t="s">
        <v>111</v>
      </c>
      <c r="D43" s="46" t="s">
        <v>171</v>
      </c>
      <c r="E43" s="46" t="s">
        <v>30</v>
      </c>
      <c r="F43" s="46" t="s">
        <v>104</v>
      </c>
      <c r="G43" s="46">
        <v>1</v>
      </c>
      <c r="H43" s="54" t="s">
        <v>172</v>
      </c>
      <c r="I43" s="46" t="s">
        <v>171</v>
      </c>
      <c r="J43" s="46">
        <v>2023</v>
      </c>
      <c r="K43" s="63">
        <v>100</v>
      </c>
      <c r="L43" s="63">
        <v>100</v>
      </c>
      <c r="M43" s="63"/>
      <c r="N43" s="63"/>
      <c r="O43" s="63"/>
      <c r="P43" s="63"/>
      <c r="Q43" s="46" t="s">
        <v>37</v>
      </c>
      <c r="R43" s="46" t="s">
        <v>85</v>
      </c>
      <c r="S43" s="68" t="s">
        <v>173</v>
      </c>
      <c r="T43" s="46"/>
    </row>
    <row r="44" s="34" customFormat="1" ht="61" customHeight="1" spans="1:20">
      <c r="A44" s="53" t="s">
        <v>174</v>
      </c>
      <c r="B44" s="46">
        <v>1</v>
      </c>
      <c r="C44" s="46" t="s">
        <v>175</v>
      </c>
      <c r="D44" s="49" t="s">
        <v>176</v>
      </c>
      <c r="E44" s="46" t="s">
        <v>30</v>
      </c>
      <c r="F44" s="46" t="s">
        <v>104</v>
      </c>
      <c r="G44" s="46">
        <v>1</v>
      </c>
      <c r="H44" s="54" t="s">
        <v>172</v>
      </c>
      <c r="I44" s="49" t="s">
        <v>176</v>
      </c>
      <c r="J44" s="46">
        <v>2023</v>
      </c>
      <c r="K44" s="63">
        <v>100</v>
      </c>
      <c r="L44" s="63">
        <v>100</v>
      </c>
      <c r="M44" s="63"/>
      <c r="N44" s="63"/>
      <c r="O44" s="63"/>
      <c r="P44" s="63"/>
      <c r="Q44" s="46" t="s">
        <v>37</v>
      </c>
      <c r="R44" s="46" t="s">
        <v>85</v>
      </c>
      <c r="S44" s="68" t="s">
        <v>173</v>
      </c>
      <c r="T44" s="46"/>
    </row>
    <row r="45" s="34" customFormat="1" ht="75" customHeight="1" spans="1:20">
      <c r="A45" s="45" t="s">
        <v>177</v>
      </c>
      <c r="B45" s="46">
        <v>1</v>
      </c>
      <c r="C45" s="46" t="s">
        <v>126</v>
      </c>
      <c r="D45" s="46" t="s">
        <v>178</v>
      </c>
      <c r="E45" s="46" t="s">
        <v>30</v>
      </c>
      <c r="F45" s="46" t="s">
        <v>104</v>
      </c>
      <c r="G45" s="46">
        <v>1</v>
      </c>
      <c r="H45" s="46" t="s">
        <v>179</v>
      </c>
      <c r="I45" s="46" t="s">
        <v>178</v>
      </c>
      <c r="J45" s="46">
        <v>2023</v>
      </c>
      <c r="K45" s="63">
        <v>400</v>
      </c>
      <c r="L45" s="63"/>
      <c r="M45" s="63">
        <v>400</v>
      </c>
      <c r="N45" s="63"/>
      <c r="O45" s="63"/>
      <c r="P45" s="63"/>
      <c r="Q45" s="46" t="s">
        <v>101</v>
      </c>
      <c r="R45" s="46" t="s">
        <v>85</v>
      </c>
      <c r="S45" s="68" t="s">
        <v>180</v>
      </c>
      <c r="T45" s="46"/>
    </row>
    <row r="46" s="34" customFormat="1" ht="66" customHeight="1" spans="1:20">
      <c r="A46" s="45" t="s">
        <v>181</v>
      </c>
      <c r="B46" s="46">
        <v>1</v>
      </c>
      <c r="C46" s="46"/>
      <c r="D46" s="46"/>
      <c r="E46" s="46" t="s">
        <v>30</v>
      </c>
      <c r="F46" s="46" t="s">
        <v>104</v>
      </c>
      <c r="G46" s="46">
        <v>1</v>
      </c>
      <c r="H46" s="46" t="s">
        <v>182</v>
      </c>
      <c r="I46" s="46" t="s">
        <v>166</v>
      </c>
      <c r="J46" s="46">
        <v>2023</v>
      </c>
      <c r="K46" s="63">
        <v>293</v>
      </c>
      <c r="L46" s="63"/>
      <c r="M46" s="63">
        <v>293</v>
      </c>
      <c r="N46" s="63"/>
      <c r="O46" s="63"/>
      <c r="P46" s="63"/>
      <c r="Q46" s="46" t="s">
        <v>183</v>
      </c>
      <c r="R46" s="46" t="s">
        <v>85</v>
      </c>
      <c r="S46" s="68" t="s">
        <v>184</v>
      </c>
      <c r="T46" s="46"/>
    </row>
    <row r="47" s="34" customFormat="1" ht="165" customHeight="1" spans="1:20">
      <c r="A47" s="45" t="s">
        <v>185</v>
      </c>
      <c r="B47" s="46">
        <v>1</v>
      </c>
      <c r="C47" s="46" t="s">
        <v>78</v>
      </c>
      <c r="D47" s="46" t="s">
        <v>186</v>
      </c>
      <c r="E47" s="46" t="s">
        <v>187</v>
      </c>
      <c r="F47" s="46" t="s">
        <v>104</v>
      </c>
      <c r="G47" s="46">
        <v>1</v>
      </c>
      <c r="H47" s="47" t="s">
        <v>188</v>
      </c>
      <c r="I47" s="46" t="s">
        <v>186</v>
      </c>
      <c r="J47" s="46">
        <v>2023</v>
      </c>
      <c r="K47" s="63">
        <v>220</v>
      </c>
      <c r="L47" s="65">
        <v>220</v>
      </c>
      <c r="M47" s="65"/>
      <c r="N47" s="63"/>
      <c r="O47" s="63"/>
      <c r="P47" s="63"/>
      <c r="Q47" s="46" t="s">
        <v>189</v>
      </c>
      <c r="R47" s="46" t="s">
        <v>85</v>
      </c>
      <c r="S47" s="68" t="s">
        <v>190</v>
      </c>
      <c r="T47" s="46"/>
    </row>
    <row r="48" s="34" customFormat="1" ht="57" customHeight="1" spans="1:20">
      <c r="A48" s="45" t="s">
        <v>191</v>
      </c>
      <c r="B48" s="46">
        <v>1</v>
      </c>
      <c r="C48" s="46" t="s">
        <v>99</v>
      </c>
      <c r="D48" s="46"/>
      <c r="E48" s="46" t="s">
        <v>30</v>
      </c>
      <c r="F48" s="46" t="s">
        <v>104</v>
      </c>
      <c r="G48" s="46">
        <v>5</v>
      </c>
      <c r="H48" s="46" t="s">
        <v>192</v>
      </c>
      <c r="I48" s="46" t="s">
        <v>99</v>
      </c>
      <c r="J48" s="46">
        <v>2023</v>
      </c>
      <c r="K48" s="63">
        <v>500</v>
      </c>
      <c r="L48" s="63"/>
      <c r="M48" s="63">
        <v>500</v>
      </c>
      <c r="N48" s="63"/>
      <c r="O48" s="63"/>
      <c r="P48" s="63"/>
      <c r="Q48" s="46" t="s">
        <v>128</v>
      </c>
      <c r="R48" s="46" t="s">
        <v>85</v>
      </c>
      <c r="S48" s="68" t="s">
        <v>193</v>
      </c>
      <c r="T48" s="46"/>
    </row>
    <row r="49" s="34" customFormat="1" ht="119" customHeight="1" spans="1:20">
      <c r="A49" s="45" t="s">
        <v>194</v>
      </c>
      <c r="B49" s="46">
        <v>1</v>
      </c>
      <c r="C49" s="46" t="s">
        <v>166</v>
      </c>
      <c r="D49" s="46" t="s">
        <v>195</v>
      </c>
      <c r="E49" s="46" t="s">
        <v>30</v>
      </c>
      <c r="F49" s="46" t="s">
        <v>104</v>
      </c>
      <c r="G49" s="46">
        <v>1</v>
      </c>
      <c r="H49" s="46" t="s">
        <v>196</v>
      </c>
      <c r="I49" s="46" t="s">
        <v>195</v>
      </c>
      <c r="J49" s="46">
        <v>2023</v>
      </c>
      <c r="K49" s="63">
        <v>600</v>
      </c>
      <c r="L49" s="63"/>
      <c r="M49" s="63"/>
      <c r="N49" s="63"/>
      <c r="O49" s="63">
        <v>600</v>
      </c>
      <c r="P49" s="63"/>
      <c r="Q49" s="46" t="s">
        <v>37</v>
      </c>
      <c r="R49" s="46" t="s">
        <v>85</v>
      </c>
      <c r="S49" s="68" t="s">
        <v>197</v>
      </c>
      <c r="T49" s="46"/>
    </row>
    <row r="50" s="34" customFormat="1" ht="36" customHeight="1" spans="1:20">
      <c r="A50" s="45" t="s">
        <v>198</v>
      </c>
      <c r="B50" s="46">
        <v>1</v>
      </c>
      <c r="C50" s="46"/>
      <c r="D50" s="46"/>
      <c r="E50" s="46" t="s">
        <v>30</v>
      </c>
      <c r="F50" s="46" t="s">
        <v>137</v>
      </c>
      <c r="G50" s="46"/>
      <c r="H50" s="46"/>
      <c r="I50" s="46"/>
      <c r="J50" s="46"/>
      <c r="K50" s="63">
        <v>100</v>
      </c>
      <c r="L50" s="63">
        <v>100</v>
      </c>
      <c r="M50" s="63"/>
      <c r="N50" s="63"/>
      <c r="O50" s="63"/>
      <c r="P50" s="63"/>
      <c r="Q50" s="46"/>
      <c r="R50" s="46"/>
      <c r="S50" s="68"/>
      <c r="T50" s="46"/>
    </row>
    <row r="51" s="34" customFormat="1" ht="98" customHeight="1" spans="1:20">
      <c r="A51" s="45" t="s">
        <v>199</v>
      </c>
      <c r="B51" s="46">
        <v>1</v>
      </c>
      <c r="C51" s="46" t="s">
        <v>126</v>
      </c>
      <c r="D51" s="46" t="s">
        <v>200</v>
      </c>
      <c r="E51" s="46" t="s">
        <v>30</v>
      </c>
      <c r="F51" s="46" t="s">
        <v>137</v>
      </c>
      <c r="G51" s="46">
        <v>1</v>
      </c>
      <c r="H51" s="46" t="s">
        <v>201</v>
      </c>
      <c r="I51" s="46" t="s">
        <v>200</v>
      </c>
      <c r="J51" s="46">
        <v>2023</v>
      </c>
      <c r="K51" s="63">
        <v>100</v>
      </c>
      <c r="L51" s="63">
        <v>100</v>
      </c>
      <c r="M51" s="63"/>
      <c r="N51" s="63"/>
      <c r="O51" s="63"/>
      <c r="P51" s="63"/>
      <c r="Q51" s="46" t="s">
        <v>37</v>
      </c>
      <c r="R51" s="46" t="s">
        <v>85</v>
      </c>
      <c r="S51" s="68" t="s">
        <v>202</v>
      </c>
      <c r="T51" s="46"/>
    </row>
    <row r="52" s="34" customFormat="1" ht="40" customHeight="1" spans="1:20">
      <c r="A52" s="45" t="s">
        <v>203</v>
      </c>
      <c r="B52" s="46"/>
      <c r="C52" s="46"/>
      <c r="D52" s="46"/>
      <c r="E52" s="46" t="s">
        <v>30</v>
      </c>
      <c r="F52" s="46" t="s">
        <v>137</v>
      </c>
      <c r="G52" s="46"/>
      <c r="H52" s="46"/>
      <c r="I52" s="46"/>
      <c r="J52" s="46"/>
      <c r="K52" s="63"/>
      <c r="L52" s="63"/>
      <c r="M52" s="63"/>
      <c r="N52" s="63"/>
      <c r="O52" s="63"/>
      <c r="P52" s="63"/>
      <c r="Q52" s="46"/>
      <c r="R52" s="46"/>
      <c r="S52" s="68"/>
      <c r="T52" s="46"/>
    </row>
    <row r="53" s="34" customFormat="1" ht="29" customHeight="1" spans="1:20">
      <c r="A53" s="45" t="s">
        <v>204</v>
      </c>
      <c r="B53" s="46"/>
      <c r="C53" s="46"/>
      <c r="D53" s="46"/>
      <c r="E53" s="46"/>
      <c r="F53" s="46" t="s">
        <v>26</v>
      </c>
      <c r="G53" s="46" t="s">
        <v>26</v>
      </c>
      <c r="H53" s="46" t="s">
        <v>26</v>
      </c>
      <c r="I53" s="46" t="s">
        <v>26</v>
      </c>
      <c r="J53" s="46" t="s">
        <v>26</v>
      </c>
      <c r="K53" s="63">
        <f t="shared" ref="K53:P53" si="9">K54+K62+K73</f>
        <v>10427</v>
      </c>
      <c r="L53" s="63">
        <f t="shared" si="9"/>
        <v>2157</v>
      </c>
      <c r="M53" s="63">
        <f t="shared" si="9"/>
        <v>6460</v>
      </c>
      <c r="N53" s="63">
        <f t="shared" si="9"/>
        <v>0</v>
      </c>
      <c r="O53" s="63">
        <f t="shared" si="9"/>
        <v>1810</v>
      </c>
      <c r="P53" s="63">
        <f t="shared" si="9"/>
        <v>0</v>
      </c>
      <c r="Q53" s="46" t="s">
        <v>26</v>
      </c>
      <c r="R53" s="46" t="s">
        <v>26</v>
      </c>
      <c r="S53" s="68" t="s">
        <v>26</v>
      </c>
      <c r="T53" s="46"/>
    </row>
    <row r="54" s="34" customFormat="1" ht="42" customHeight="1" spans="1:20">
      <c r="A54" s="45" t="s">
        <v>205</v>
      </c>
      <c r="B54" s="46">
        <v>10</v>
      </c>
      <c r="C54" s="46"/>
      <c r="D54" s="46"/>
      <c r="E54" s="46"/>
      <c r="F54" s="46" t="s">
        <v>26</v>
      </c>
      <c r="G54" s="46"/>
      <c r="H54" s="46" t="s">
        <v>26</v>
      </c>
      <c r="I54" s="46" t="s">
        <v>26</v>
      </c>
      <c r="J54" s="46" t="s">
        <v>26</v>
      </c>
      <c r="K54" s="63">
        <f t="shared" ref="K54:P54" si="10">SUM(K55:K61)</f>
        <v>2942</v>
      </c>
      <c r="L54" s="63">
        <f t="shared" si="10"/>
        <v>1132</v>
      </c>
      <c r="M54" s="63">
        <f t="shared" si="10"/>
        <v>0</v>
      </c>
      <c r="N54" s="63">
        <f t="shared" si="10"/>
        <v>0</v>
      </c>
      <c r="O54" s="63">
        <f t="shared" si="10"/>
        <v>1810</v>
      </c>
      <c r="P54" s="63">
        <f t="shared" si="10"/>
        <v>0</v>
      </c>
      <c r="Q54" s="46" t="s">
        <v>26</v>
      </c>
      <c r="R54" s="46" t="s">
        <v>26</v>
      </c>
      <c r="S54" s="68" t="s">
        <v>26</v>
      </c>
      <c r="T54" s="46"/>
    </row>
    <row r="55" s="34" customFormat="1" ht="96" customHeight="1" spans="1:20">
      <c r="A55" s="55" t="s">
        <v>206</v>
      </c>
      <c r="B55" s="46">
        <v>1</v>
      </c>
      <c r="C55" s="46" t="s">
        <v>175</v>
      </c>
      <c r="D55" s="46" t="s">
        <v>176</v>
      </c>
      <c r="E55" s="46" t="s">
        <v>30</v>
      </c>
      <c r="F55" s="46" t="s">
        <v>207</v>
      </c>
      <c r="G55" s="46">
        <v>1</v>
      </c>
      <c r="H55" s="47" t="s">
        <v>208</v>
      </c>
      <c r="I55" s="46" t="s">
        <v>176</v>
      </c>
      <c r="J55" s="46">
        <v>2023</v>
      </c>
      <c r="K55" s="63">
        <v>130</v>
      </c>
      <c r="L55" s="63">
        <v>130</v>
      </c>
      <c r="M55" s="63"/>
      <c r="N55" s="63"/>
      <c r="O55" s="63"/>
      <c r="P55" s="63"/>
      <c r="Q55" s="46" t="s">
        <v>37</v>
      </c>
      <c r="R55" s="46" t="s">
        <v>38</v>
      </c>
      <c r="S55" s="68" t="s">
        <v>209</v>
      </c>
      <c r="T55" s="46"/>
    </row>
    <row r="56" s="34" customFormat="1" ht="83" customHeight="1" spans="1:20">
      <c r="A56" s="45" t="s">
        <v>210</v>
      </c>
      <c r="B56" s="46">
        <v>1</v>
      </c>
      <c r="C56" s="46" t="s">
        <v>145</v>
      </c>
      <c r="D56" s="46" t="s">
        <v>211</v>
      </c>
      <c r="E56" s="46" t="s">
        <v>30</v>
      </c>
      <c r="F56" s="46" t="s">
        <v>212</v>
      </c>
      <c r="G56" s="46">
        <v>10</v>
      </c>
      <c r="H56" s="46" t="s">
        <v>213</v>
      </c>
      <c r="I56" s="46" t="s">
        <v>211</v>
      </c>
      <c r="J56" s="46">
        <v>2023</v>
      </c>
      <c r="K56" s="63">
        <v>600</v>
      </c>
      <c r="L56" s="63">
        <v>600</v>
      </c>
      <c r="M56" s="63"/>
      <c r="N56" s="63"/>
      <c r="O56" s="63"/>
      <c r="P56" s="63"/>
      <c r="Q56" s="46" t="s">
        <v>37</v>
      </c>
      <c r="R56" s="46" t="s">
        <v>38</v>
      </c>
      <c r="S56" s="68" t="s">
        <v>214</v>
      </c>
      <c r="T56" s="45"/>
    </row>
    <row r="57" s="34" customFormat="1" ht="114" customHeight="1" spans="1:20">
      <c r="A57" s="45" t="s">
        <v>215</v>
      </c>
      <c r="B57" s="46">
        <v>1</v>
      </c>
      <c r="C57" s="46"/>
      <c r="D57" s="46"/>
      <c r="E57" s="46" t="s">
        <v>30</v>
      </c>
      <c r="F57" s="46" t="s">
        <v>212</v>
      </c>
      <c r="G57" s="46">
        <v>1.7</v>
      </c>
      <c r="H57" s="47" t="s">
        <v>216</v>
      </c>
      <c r="I57" s="46" t="s">
        <v>217</v>
      </c>
      <c r="J57" s="46">
        <v>2023</v>
      </c>
      <c r="K57" s="63">
        <v>102</v>
      </c>
      <c r="L57" s="63">
        <v>102</v>
      </c>
      <c r="M57" s="63"/>
      <c r="N57" s="63"/>
      <c r="O57" s="63"/>
      <c r="P57" s="63"/>
      <c r="Q57" s="46" t="s">
        <v>218</v>
      </c>
      <c r="R57" s="46" t="s">
        <v>38</v>
      </c>
      <c r="S57" s="68" t="s">
        <v>219</v>
      </c>
      <c r="T57" s="45"/>
    </row>
    <row r="58" s="34" customFormat="1" ht="84" customHeight="1" spans="1:20">
      <c r="A58" s="46" t="s">
        <v>220</v>
      </c>
      <c r="B58" s="46">
        <v>1</v>
      </c>
      <c r="C58" s="46" t="s">
        <v>126</v>
      </c>
      <c r="D58" s="46" t="s">
        <v>221</v>
      </c>
      <c r="E58" s="46" t="s">
        <v>30</v>
      </c>
      <c r="F58" s="46" t="s">
        <v>212</v>
      </c>
      <c r="G58" s="46">
        <v>5</v>
      </c>
      <c r="H58" s="47" t="s">
        <v>222</v>
      </c>
      <c r="I58" s="46" t="s">
        <v>223</v>
      </c>
      <c r="J58" s="46">
        <v>2023</v>
      </c>
      <c r="K58" s="63">
        <v>300</v>
      </c>
      <c r="L58" s="63">
        <v>300</v>
      </c>
      <c r="M58" s="63"/>
      <c r="N58" s="63"/>
      <c r="O58" s="63"/>
      <c r="P58" s="63"/>
      <c r="Q58" s="46" t="s">
        <v>218</v>
      </c>
      <c r="R58" s="46" t="s">
        <v>38</v>
      </c>
      <c r="S58" s="68" t="s">
        <v>224</v>
      </c>
      <c r="T58" s="46"/>
    </row>
    <row r="59" s="34" customFormat="1" ht="233" customHeight="1" spans="1:20">
      <c r="A59" s="55" t="s">
        <v>225</v>
      </c>
      <c r="B59" s="46">
        <v>1</v>
      </c>
      <c r="C59" s="46" t="s">
        <v>166</v>
      </c>
      <c r="D59" s="46" t="s">
        <v>226</v>
      </c>
      <c r="E59" s="46" t="s">
        <v>30</v>
      </c>
      <c r="F59" s="46" t="s">
        <v>212</v>
      </c>
      <c r="G59" s="46">
        <v>11</v>
      </c>
      <c r="H59" s="46" t="s">
        <v>227</v>
      </c>
      <c r="I59" s="51" t="s">
        <v>226</v>
      </c>
      <c r="J59" s="46">
        <v>2023</v>
      </c>
      <c r="K59" s="63">
        <v>610</v>
      </c>
      <c r="L59" s="63"/>
      <c r="M59" s="63"/>
      <c r="N59" s="63"/>
      <c r="O59" s="63">
        <v>610</v>
      </c>
      <c r="P59" s="63"/>
      <c r="Q59" s="46" t="s">
        <v>37</v>
      </c>
      <c r="R59" s="46" t="s">
        <v>38</v>
      </c>
      <c r="S59" s="68" t="s">
        <v>228</v>
      </c>
      <c r="T59" s="46"/>
    </row>
    <row r="60" s="34" customFormat="1" ht="240" customHeight="1" spans="1:20">
      <c r="A60" s="55" t="s">
        <v>229</v>
      </c>
      <c r="B60" s="46">
        <v>1</v>
      </c>
      <c r="C60" s="46" t="s">
        <v>230</v>
      </c>
      <c r="D60" s="46" t="s">
        <v>231</v>
      </c>
      <c r="E60" s="46" t="s">
        <v>30</v>
      </c>
      <c r="F60" s="46" t="s">
        <v>212</v>
      </c>
      <c r="G60" s="46"/>
      <c r="H60" s="46" t="s">
        <v>232</v>
      </c>
      <c r="I60" s="51" t="s">
        <v>231</v>
      </c>
      <c r="J60" s="46">
        <v>2023</v>
      </c>
      <c r="K60" s="63">
        <v>900</v>
      </c>
      <c r="L60" s="63"/>
      <c r="M60" s="63"/>
      <c r="N60" s="63"/>
      <c r="O60" s="63">
        <v>900</v>
      </c>
      <c r="P60" s="63"/>
      <c r="Q60" s="46" t="s">
        <v>37</v>
      </c>
      <c r="R60" s="46" t="s">
        <v>38</v>
      </c>
      <c r="S60" s="68" t="s">
        <v>233</v>
      </c>
      <c r="T60" s="46"/>
    </row>
    <row r="61" s="34" customFormat="1" ht="123" customHeight="1" spans="1:20">
      <c r="A61" s="55" t="s">
        <v>234</v>
      </c>
      <c r="B61" s="46">
        <v>1</v>
      </c>
      <c r="C61" s="46" t="s">
        <v>33</v>
      </c>
      <c r="D61" s="46" t="s">
        <v>235</v>
      </c>
      <c r="E61" s="46" t="s">
        <v>30</v>
      </c>
      <c r="F61" s="46" t="s">
        <v>212</v>
      </c>
      <c r="G61" s="46"/>
      <c r="H61" s="46" t="s">
        <v>236</v>
      </c>
      <c r="I61" s="51" t="s">
        <v>235</v>
      </c>
      <c r="J61" s="46">
        <v>2023</v>
      </c>
      <c r="K61" s="63">
        <v>300</v>
      </c>
      <c r="L61" s="63"/>
      <c r="M61" s="63"/>
      <c r="N61" s="63"/>
      <c r="O61" s="63">
        <v>300</v>
      </c>
      <c r="P61" s="63"/>
      <c r="Q61" s="46" t="s">
        <v>37</v>
      </c>
      <c r="R61" s="46" t="s">
        <v>38</v>
      </c>
      <c r="S61" s="68" t="s">
        <v>237</v>
      </c>
      <c r="T61" s="46"/>
    </row>
    <row r="62" s="34" customFormat="1" ht="29" customHeight="1" spans="1:20">
      <c r="A62" s="45" t="s">
        <v>238</v>
      </c>
      <c r="B62" s="46">
        <v>10</v>
      </c>
      <c r="C62" s="46"/>
      <c r="D62" s="46"/>
      <c r="E62" s="46" t="s">
        <v>30</v>
      </c>
      <c r="F62" s="46" t="s">
        <v>207</v>
      </c>
      <c r="G62" s="46"/>
      <c r="H62" s="46"/>
      <c r="I62" s="51"/>
      <c r="J62" s="46">
        <v>2023</v>
      </c>
      <c r="K62" s="63">
        <f t="shared" ref="K62:P62" si="11">SUM(K63:K72)</f>
        <v>7485</v>
      </c>
      <c r="L62" s="63">
        <f t="shared" si="11"/>
        <v>1025</v>
      </c>
      <c r="M62" s="63">
        <f t="shared" si="11"/>
        <v>6460</v>
      </c>
      <c r="N62" s="63">
        <f t="shared" si="11"/>
        <v>0</v>
      </c>
      <c r="O62" s="63">
        <f t="shared" si="11"/>
        <v>0</v>
      </c>
      <c r="P62" s="63">
        <f t="shared" si="11"/>
        <v>0</v>
      </c>
      <c r="Q62" s="46"/>
      <c r="R62" s="46"/>
      <c r="S62" s="68"/>
      <c r="T62" s="46"/>
    </row>
    <row r="63" s="34" customFormat="1" ht="63" customHeight="1" spans="1:20">
      <c r="A63" s="45" t="s">
        <v>239</v>
      </c>
      <c r="B63" s="46">
        <v>1</v>
      </c>
      <c r="C63" s="46" t="s">
        <v>99</v>
      </c>
      <c r="D63" s="46"/>
      <c r="E63" s="46" t="s">
        <v>30</v>
      </c>
      <c r="F63" s="46" t="s">
        <v>31</v>
      </c>
      <c r="G63" s="46">
        <v>3</v>
      </c>
      <c r="H63" s="46" t="s">
        <v>240</v>
      </c>
      <c r="I63" s="46" t="s">
        <v>99</v>
      </c>
      <c r="J63" s="46">
        <v>2023</v>
      </c>
      <c r="K63" s="63">
        <v>3500</v>
      </c>
      <c r="L63" s="63"/>
      <c r="M63" s="63">
        <v>3500</v>
      </c>
      <c r="N63" s="63"/>
      <c r="O63" s="63"/>
      <c r="P63" s="63"/>
      <c r="Q63" s="46" t="s">
        <v>101</v>
      </c>
      <c r="R63" s="46" t="s">
        <v>38</v>
      </c>
      <c r="S63" s="68" t="s">
        <v>241</v>
      </c>
      <c r="T63" s="46"/>
    </row>
    <row r="64" s="34" customFormat="1" ht="63" customHeight="1" spans="1:20">
      <c r="A64" s="45" t="s">
        <v>242</v>
      </c>
      <c r="B64" s="46">
        <v>1</v>
      </c>
      <c r="C64" s="46" t="s">
        <v>99</v>
      </c>
      <c r="D64" s="46"/>
      <c r="E64" s="46" t="s">
        <v>30</v>
      </c>
      <c r="F64" s="46" t="s">
        <v>31</v>
      </c>
      <c r="G64" s="46">
        <v>0.1</v>
      </c>
      <c r="H64" s="46" t="s">
        <v>243</v>
      </c>
      <c r="I64" s="46" t="s">
        <v>99</v>
      </c>
      <c r="J64" s="46">
        <v>2023</v>
      </c>
      <c r="K64" s="63">
        <v>500</v>
      </c>
      <c r="L64" s="63"/>
      <c r="M64" s="63">
        <v>500</v>
      </c>
      <c r="N64" s="63"/>
      <c r="O64" s="63"/>
      <c r="P64" s="63"/>
      <c r="Q64" s="46" t="s">
        <v>244</v>
      </c>
      <c r="R64" s="46" t="s">
        <v>38</v>
      </c>
      <c r="S64" s="68" t="s">
        <v>245</v>
      </c>
      <c r="T64" s="46"/>
    </row>
    <row r="65" s="34" customFormat="1" ht="49" customHeight="1" spans="1:20">
      <c r="A65" s="45" t="s">
        <v>246</v>
      </c>
      <c r="B65" s="46">
        <v>1</v>
      </c>
      <c r="C65" s="46" t="s">
        <v>126</v>
      </c>
      <c r="D65" s="46"/>
      <c r="E65" s="46" t="s">
        <v>30</v>
      </c>
      <c r="F65" s="46" t="s">
        <v>51</v>
      </c>
      <c r="G65" s="46">
        <v>400</v>
      </c>
      <c r="H65" s="46" t="s">
        <v>247</v>
      </c>
      <c r="I65" s="46" t="s">
        <v>126</v>
      </c>
      <c r="J65" s="46">
        <v>2023</v>
      </c>
      <c r="K65" s="63">
        <v>200</v>
      </c>
      <c r="L65" s="63">
        <v>200</v>
      </c>
      <c r="M65" s="63"/>
      <c r="N65" s="63"/>
      <c r="O65" s="63"/>
      <c r="P65" s="63"/>
      <c r="Q65" s="46" t="s">
        <v>101</v>
      </c>
      <c r="R65" s="46" t="s">
        <v>38</v>
      </c>
      <c r="S65" s="68" t="s">
        <v>248</v>
      </c>
      <c r="T65" s="46"/>
    </row>
    <row r="66" s="34" customFormat="1" ht="87" customHeight="1" spans="1:20">
      <c r="A66" s="45" t="s">
        <v>249</v>
      </c>
      <c r="B66" s="46">
        <v>1</v>
      </c>
      <c r="C66" s="46" t="s">
        <v>33</v>
      </c>
      <c r="D66" s="46" t="s">
        <v>41</v>
      </c>
      <c r="E66" s="46" t="s">
        <v>30</v>
      </c>
      <c r="F66" s="46" t="s">
        <v>207</v>
      </c>
      <c r="G66" s="46">
        <v>1</v>
      </c>
      <c r="H66" s="46" t="s">
        <v>250</v>
      </c>
      <c r="I66" s="46" t="s">
        <v>251</v>
      </c>
      <c r="J66" s="46">
        <v>2023</v>
      </c>
      <c r="K66" s="63">
        <v>115</v>
      </c>
      <c r="L66" s="63">
        <v>115</v>
      </c>
      <c r="M66" s="63"/>
      <c r="N66" s="63"/>
      <c r="O66" s="63"/>
      <c r="P66" s="63"/>
      <c r="Q66" s="46" t="s">
        <v>37</v>
      </c>
      <c r="R66" s="46" t="s">
        <v>38</v>
      </c>
      <c r="S66" s="68" t="s">
        <v>252</v>
      </c>
      <c r="T66" s="46"/>
    </row>
    <row r="67" s="34" customFormat="1" ht="72" customHeight="1" spans="1:20">
      <c r="A67" s="69" t="s">
        <v>253</v>
      </c>
      <c r="B67" s="46">
        <v>1</v>
      </c>
      <c r="C67" s="46" t="s">
        <v>33</v>
      </c>
      <c r="D67" s="46" t="s">
        <v>254</v>
      </c>
      <c r="E67" s="46" t="s">
        <v>30</v>
      </c>
      <c r="F67" s="46" t="s">
        <v>207</v>
      </c>
      <c r="G67" s="46">
        <v>1</v>
      </c>
      <c r="H67" s="46" t="s">
        <v>255</v>
      </c>
      <c r="I67" s="51" t="s">
        <v>256</v>
      </c>
      <c r="J67" s="46">
        <v>2023</v>
      </c>
      <c r="K67" s="65">
        <v>590</v>
      </c>
      <c r="L67" s="65">
        <v>590</v>
      </c>
      <c r="M67" s="63"/>
      <c r="N67" s="63"/>
      <c r="O67" s="63"/>
      <c r="P67" s="63"/>
      <c r="Q67" s="46" t="s">
        <v>37</v>
      </c>
      <c r="R67" s="46" t="s">
        <v>38</v>
      </c>
      <c r="S67" s="68" t="s">
        <v>257</v>
      </c>
      <c r="T67" s="46"/>
    </row>
    <row r="68" s="34" customFormat="1" ht="83" customHeight="1" spans="1:20">
      <c r="A68" s="69" t="s">
        <v>258</v>
      </c>
      <c r="B68" s="46">
        <v>1</v>
      </c>
      <c r="C68" s="46" t="s">
        <v>259</v>
      </c>
      <c r="D68" s="46" t="s">
        <v>260</v>
      </c>
      <c r="E68" s="46" t="s">
        <v>30</v>
      </c>
      <c r="F68" s="46" t="s">
        <v>207</v>
      </c>
      <c r="G68" s="46">
        <v>1</v>
      </c>
      <c r="H68" s="46" t="s">
        <v>261</v>
      </c>
      <c r="I68" s="51" t="s">
        <v>260</v>
      </c>
      <c r="J68" s="46">
        <v>2023</v>
      </c>
      <c r="K68" s="63">
        <v>120</v>
      </c>
      <c r="L68" s="63">
        <v>120</v>
      </c>
      <c r="M68" s="63"/>
      <c r="N68" s="63"/>
      <c r="O68" s="63"/>
      <c r="P68" s="63"/>
      <c r="Q68" s="46" t="s">
        <v>37</v>
      </c>
      <c r="R68" s="46" t="s">
        <v>38</v>
      </c>
      <c r="S68" s="68" t="s">
        <v>262</v>
      </c>
      <c r="T68" s="46"/>
    </row>
    <row r="69" s="34" customFormat="1" ht="69" customHeight="1" spans="1:20">
      <c r="A69" s="52" t="s">
        <v>263</v>
      </c>
      <c r="B69" s="46">
        <v>1</v>
      </c>
      <c r="C69" s="70" t="s">
        <v>264</v>
      </c>
      <c r="D69" s="46"/>
      <c r="E69" s="46" t="s">
        <v>187</v>
      </c>
      <c r="F69" s="46" t="s">
        <v>156</v>
      </c>
      <c r="G69" s="46">
        <v>2</v>
      </c>
      <c r="H69" s="52" t="s">
        <v>265</v>
      </c>
      <c r="I69" s="46" t="s">
        <v>264</v>
      </c>
      <c r="J69" s="46"/>
      <c r="K69" s="70">
        <v>200</v>
      </c>
      <c r="L69" s="63"/>
      <c r="M69" s="70">
        <v>200</v>
      </c>
      <c r="N69" s="63"/>
      <c r="O69" s="63"/>
      <c r="P69" s="63"/>
      <c r="Q69" s="46" t="s">
        <v>266</v>
      </c>
      <c r="R69" s="46" t="s">
        <v>38</v>
      </c>
      <c r="S69" s="68" t="s">
        <v>267</v>
      </c>
      <c r="T69" s="45"/>
    </row>
    <row r="70" s="34" customFormat="1" ht="58" customHeight="1" spans="1:20">
      <c r="A70" s="52" t="s">
        <v>268</v>
      </c>
      <c r="B70" s="46">
        <v>1</v>
      </c>
      <c r="C70" s="51" t="s">
        <v>269</v>
      </c>
      <c r="D70" s="46"/>
      <c r="E70" s="46" t="s">
        <v>187</v>
      </c>
      <c r="F70" s="46" t="s">
        <v>207</v>
      </c>
      <c r="G70" s="46">
        <v>15</v>
      </c>
      <c r="H70" s="50" t="s">
        <v>270</v>
      </c>
      <c r="I70" s="46" t="s">
        <v>271</v>
      </c>
      <c r="J70" s="46"/>
      <c r="K70" s="51">
        <v>200</v>
      </c>
      <c r="L70" s="63"/>
      <c r="M70" s="51">
        <v>200</v>
      </c>
      <c r="N70" s="63"/>
      <c r="O70" s="63"/>
      <c r="P70" s="63"/>
      <c r="Q70" s="46" t="s">
        <v>266</v>
      </c>
      <c r="R70" s="46" t="s">
        <v>38</v>
      </c>
      <c r="S70" s="68" t="s">
        <v>272</v>
      </c>
      <c r="T70" s="45"/>
    </row>
    <row r="71" s="34" customFormat="1" ht="61" customHeight="1" spans="1:20">
      <c r="A71" s="52" t="s">
        <v>273</v>
      </c>
      <c r="B71" s="46">
        <v>1</v>
      </c>
      <c r="C71" s="51" t="s">
        <v>99</v>
      </c>
      <c r="D71" s="46"/>
      <c r="E71" s="46" t="s">
        <v>30</v>
      </c>
      <c r="F71" s="46" t="s">
        <v>207</v>
      </c>
      <c r="G71" s="46">
        <v>30</v>
      </c>
      <c r="H71" s="50" t="s">
        <v>274</v>
      </c>
      <c r="I71" s="46" t="s">
        <v>99</v>
      </c>
      <c r="J71" s="46"/>
      <c r="K71" s="51">
        <v>2000</v>
      </c>
      <c r="L71" s="63"/>
      <c r="M71" s="51">
        <v>2000</v>
      </c>
      <c r="N71" s="63"/>
      <c r="O71" s="63"/>
      <c r="P71" s="63"/>
      <c r="Q71" s="46" t="s">
        <v>266</v>
      </c>
      <c r="R71" s="46" t="s">
        <v>38</v>
      </c>
      <c r="S71" s="68" t="s">
        <v>275</v>
      </c>
      <c r="T71" s="45"/>
    </row>
    <row r="72" s="34" customFormat="1" ht="107" customHeight="1" spans="1:20">
      <c r="A72" s="52" t="s">
        <v>276</v>
      </c>
      <c r="B72" s="46">
        <v>1</v>
      </c>
      <c r="C72" s="70" t="s">
        <v>99</v>
      </c>
      <c r="D72" s="46"/>
      <c r="E72" s="46" t="s">
        <v>30</v>
      </c>
      <c r="F72" s="46" t="s">
        <v>104</v>
      </c>
      <c r="G72" s="46">
        <v>2</v>
      </c>
      <c r="H72" s="52" t="s">
        <v>277</v>
      </c>
      <c r="I72" s="46" t="s">
        <v>99</v>
      </c>
      <c r="J72" s="46"/>
      <c r="K72" s="70">
        <v>60</v>
      </c>
      <c r="L72" s="63"/>
      <c r="M72" s="70">
        <v>60</v>
      </c>
      <c r="N72" s="63"/>
      <c r="O72" s="63"/>
      <c r="P72" s="63"/>
      <c r="Q72" s="46" t="s">
        <v>266</v>
      </c>
      <c r="R72" s="46" t="s">
        <v>38</v>
      </c>
      <c r="S72" s="68" t="s">
        <v>278</v>
      </c>
      <c r="T72" s="45"/>
    </row>
    <row r="73" s="34" customFormat="1" ht="29" customHeight="1" spans="1:20">
      <c r="A73" s="45" t="s">
        <v>279</v>
      </c>
      <c r="B73" s="46"/>
      <c r="C73" s="46"/>
      <c r="D73" s="46"/>
      <c r="E73" s="46"/>
      <c r="F73" s="46" t="s">
        <v>137</v>
      </c>
      <c r="G73" s="46"/>
      <c r="H73" s="46" t="s">
        <v>26</v>
      </c>
      <c r="I73" s="46" t="s">
        <v>26</v>
      </c>
      <c r="J73" s="46" t="s">
        <v>26</v>
      </c>
      <c r="K73" s="63"/>
      <c r="L73" s="63"/>
      <c r="M73" s="63">
        <f t="shared" ref="K73:P73" si="12">M65+M142</f>
        <v>0</v>
      </c>
      <c r="N73" s="63">
        <f t="shared" si="12"/>
        <v>0</v>
      </c>
      <c r="O73" s="63">
        <f t="shared" si="12"/>
        <v>0</v>
      </c>
      <c r="P73" s="63">
        <f t="shared" si="12"/>
        <v>0</v>
      </c>
      <c r="Q73" s="46" t="s">
        <v>26</v>
      </c>
      <c r="R73" s="46" t="s">
        <v>26</v>
      </c>
      <c r="S73" s="68" t="s">
        <v>26</v>
      </c>
      <c r="T73" s="46"/>
    </row>
    <row r="74" s="34" customFormat="1" ht="29" customHeight="1" spans="1:20">
      <c r="A74" s="45" t="s">
        <v>280</v>
      </c>
      <c r="B74" s="46"/>
      <c r="C74" s="46"/>
      <c r="D74" s="46"/>
      <c r="E74" s="46"/>
      <c r="F74" s="46" t="s">
        <v>26</v>
      </c>
      <c r="G74" s="46" t="s">
        <v>26</v>
      </c>
      <c r="H74" s="46" t="s">
        <v>26</v>
      </c>
      <c r="I74" s="46" t="s">
        <v>26</v>
      </c>
      <c r="J74" s="46" t="s">
        <v>26</v>
      </c>
      <c r="K74" s="63">
        <f t="shared" ref="K74:P74" si="13">K75+K77</f>
        <v>100</v>
      </c>
      <c r="L74" s="63">
        <f t="shared" si="13"/>
        <v>0</v>
      </c>
      <c r="M74" s="63">
        <f t="shared" si="13"/>
        <v>100</v>
      </c>
      <c r="N74" s="63">
        <f t="shared" si="13"/>
        <v>0</v>
      </c>
      <c r="O74" s="63">
        <f t="shared" si="13"/>
        <v>0</v>
      </c>
      <c r="P74" s="63">
        <f t="shared" si="13"/>
        <v>0</v>
      </c>
      <c r="Q74" s="46" t="s">
        <v>26</v>
      </c>
      <c r="R74" s="46" t="s">
        <v>26</v>
      </c>
      <c r="S74" s="68" t="s">
        <v>26</v>
      </c>
      <c r="T74" s="46"/>
    </row>
    <row r="75" s="34" customFormat="1" ht="29" customHeight="1" spans="1:20">
      <c r="A75" s="45" t="s">
        <v>281</v>
      </c>
      <c r="B75" s="46"/>
      <c r="C75" s="46"/>
      <c r="D75" s="46"/>
      <c r="E75" s="46"/>
      <c r="F75" s="46" t="s">
        <v>137</v>
      </c>
      <c r="G75" s="46"/>
      <c r="H75" s="46" t="s">
        <v>26</v>
      </c>
      <c r="I75" s="46" t="s">
        <v>26</v>
      </c>
      <c r="J75" s="46" t="s">
        <v>26</v>
      </c>
      <c r="K75" s="63">
        <f t="shared" ref="K75:P75" si="14">K76</f>
        <v>100</v>
      </c>
      <c r="L75" s="63">
        <f t="shared" si="14"/>
        <v>0</v>
      </c>
      <c r="M75" s="63">
        <f t="shared" si="14"/>
        <v>100</v>
      </c>
      <c r="N75" s="63">
        <f t="shared" si="14"/>
        <v>0</v>
      </c>
      <c r="O75" s="63">
        <f t="shared" si="14"/>
        <v>0</v>
      </c>
      <c r="P75" s="63">
        <f t="shared" si="14"/>
        <v>0</v>
      </c>
      <c r="Q75" s="46" t="s">
        <v>26</v>
      </c>
      <c r="R75" s="46" t="s">
        <v>26</v>
      </c>
      <c r="S75" s="68" t="s">
        <v>26</v>
      </c>
      <c r="T75" s="46"/>
    </row>
    <row r="76" s="34" customFormat="1" ht="68" customHeight="1" spans="1:20">
      <c r="A76" s="45" t="s">
        <v>282</v>
      </c>
      <c r="B76" s="46">
        <v>1</v>
      </c>
      <c r="C76" s="46" t="s">
        <v>283</v>
      </c>
      <c r="D76" s="46"/>
      <c r="E76" s="46"/>
      <c r="F76" s="46" t="s">
        <v>284</v>
      </c>
      <c r="G76" s="46">
        <v>1</v>
      </c>
      <c r="H76" s="46" t="s">
        <v>285</v>
      </c>
      <c r="I76" s="46" t="s">
        <v>166</v>
      </c>
      <c r="J76" s="46">
        <v>2023</v>
      </c>
      <c r="K76" s="63">
        <v>100</v>
      </c>
      <c r="L76" s="63"/>
      <c r="M76" s="63">
        <v>100</v>
      </c>
      <c r="N76" s="63"/>
      <c r="O76" s="63"/>
      <c r="P76" s="63"/>
      <c r="Q76" s="46" t="s">
        <v>101</v>
      </c>
      <c r="R76" s="46" t="s">
        <v>38</v>
      </c>
      <c r="S76" s="68" t="s">
        <v>286</v>
      </c>
      <c r="T76" s="46"/>
    </row>
    <row r="77" s="34" customFormat="1" ht="29" customHeight="1" spans="1:20">
      <c r="A77" s="45" t="s">
        <v>287</v>
      </c>
      <c r="B77" s="46"/>
      <c r="C77" s="46"/>
      <c r="D77" s="46"/>
      <c r="E77" s="46" t="s">
        <v>30</v>
      </c>
      <c r="F77" s="46" t="s">
        <v>288</v>
      </c>
      <c r="G77" s="46"/>
      <c r="H77" s="46"/>
      <c r="I77" s="46"/>
      <c r="J77" s="46"/>
      <c r="K77" s="63"/>
      <c r="L77" s="63"/>
      <c r="M77" s="63"/>
      <c r="N77" s="63"/>
      <c r="O77" s="63"/>
      <c r="P77" s="63"/>
      <c r="Q77" s="46"/>
      <c r="R77" s="46"/>
      <c r="S77" s="68"/>
      <c r="T77" s="46"/>
    </row>
    <row r="78" s="34" customFormat="1" ht="29" customHeight="1" spans="1:20">
      <c r="A78" s="45" t="s">
        <v>289</v>
      </c>
      <c r="B78" s="46">
        <v>0</v>
      </c>
      <c r="C78" s="46"/>
      <c r="D78" s="46"/>
      <c r="E78" s="46"/>
      <c r="F78" s="46" t="s">
        <v>26</v>
      </c>
      <c r="G78" s="46" t="s">
        <v>26</v>
      </c>
      <c r="H78" s="46" t="s">
        <v>26</v>
      </c>
      <c r="I78" s="46" t="s">
        <v>26</v>
      </c>
      <c r="J78" s="46" t="s">
        <v>26</v>
      </c>
      <c r="K78" s="63" t="s">
        <v>26</v>
      </c>
      <c r="L78" s="63" t="s">
        <v>26</v>
      </c>
      <c r="M78" s="63" t="s">
        <v>26</v>
      </c>
      <c r="N78" s="63" t="s">
        <v>26</v>
      </c>
      <c r="O78" s="63" t="s">
        <v>26</v>
      </c>
      <c r="P78" s="63" t="s">
        <v>26</v>
      </c>
      <c r="Q78" s="46" t="s">
        <v>26</v>
      </c>
      <c r="R78" s="46" t="s">
        <v>26</v>
      </c>
      <c r="S78" s="68" t="s">
        <v>26</v>
      </c>
      <c r="T78" s="46"/>
    </row>
    <row r="79" s="34" customFormat="1" ht="29" customHeight="1" spans="1:20">
      <c r="A79" s="45" t="s">
        <v>290</v>
      </c>
      <c r="B79" s="46"/>
      <c r="C79" s="46"/>
      <c r="D79" s="46"/>
      <c r="E79" s="46"/>
      <c r="F79" s="46" t="s">
        <v>26</v>
      </c>
      <c r="G79" s="46" t="s">
        <v>26</v>
      </c>
      <c r="H79" s="46" t="s">
        <v>26</v>
      </c>
      <c r="I79" s="46" t="s">
        <v>26</v>
      </c>
      <c r="J79" s="46" t="s">
        <v>26</v>
      </c>
      <c r="K79" s="63">
        <f t="shared" ref="K79:P79" si="15">K80+K82+K83+K84+K85+K86</f>
        <v>400</v>
      </c>
      <c r="L79" s="63">
        <f t="shared" si="15"/>
        <v>400</v>
      </c>
      <c r="M79" s="63">
        <f t="shared" si="15"/>
        <v>0</v>
      </c>
      <c r="N79" s="63">
        <f t="shared" si="15"/>
        <v>0</v>
      </c>
      <c r="O79" s="63">
        <f t="shared" si="15"/>
        <v>0</v>
      </c>
      <c r="P79" s="63">
        <f t="shared" si="15"/>
        <v>0</v>
      </c>
      <c r="Q79" s="46" t="s">
        <v>26</v>
      </c>
      <c r="R79" s="46" t="s">
        <v>26</v>
      </c>
      <c r="S79" s="68" t="s">
        <v>26</v>
      </c>
      <c r="T79" s="46"/>
    </row>
    <row r="80" s="34" customFormat="1" ht="29" customHeight="1" spans="1:20">
      <c r="A80" s="45" t="s">
        <v>291</v>
      </c>
      <c r="B80" s="46">
        <v>1</v>
      </c>
      <c r="C80" s="46"/>
      <c r="D80" s="46"/>
      <c r="E80" s="46" t="s">
        <v>30</v>
      </c>
      <c r="F80" s="46" t="s">
        <v>292</v>
      </c>
      <c r="G80" s="46"/>
      <c r="H80" s="51"/>
      <c r="I80" s="46"/>
      <c r="J80" s="46">
        <v>2023</v>
      </c>
      <c r="K80" s="63">
        <v>400</v>
      </c>
      <c r="L80" s="63">
        <v>400</v>
      </c>
      <c r="M80" s="63"/>
      <c r="N80" s="63"/>
      <c r="O80" s="63"/>
      <c r="P80" s="63"/>
      <c r="Q80" s="46"/>
      <c r="R80" s="46"/>
      <c r="S80" s="68"/>
      <c r="T80" s="46"/>
    </row>
    <row r="81" s="34" customFormat="1" ht="103" customHeight="1" spans="1:20">
      <c r="A81" s="45" t="s">
        <v>293</v>
      </c>
      <c r="B81" s="46">
        <v>1</v>
      </c>
      <c r="C81" s="46" t="s">
        <v>99</v>
      </c>
      <c r="D81" s="46"/>
      <c r="E81" s="46" t="s">
        <v>30</v>
      </c>
      <c r="F81" s="46" t="s">
        <v>292</v>
      </c>
      <c r="G81" s="46">
        <v>8000</v>
      </c>
      <c r="H81" s="46" t="s">
        <v>294</v>
      </c>
      <c r="I81" s="46" t="s">
        <v>99</v>
      </c>
      <c r="J81" s="46">
        <v>2023</v>
      </c>
      <c r="K81" s="63">
        <v>400</v>
      </c>
      <c r="L81" s="63">
        <v>400</v>
      </c>
      <c r="M81" s="63"/>
      <c r="N81" s="63"/>
      <c r="O81" s="63"/>
      <c r="P81" s="63"/>
      <c r="Q81" s="46" t="s">
        <v>37</v>
      </c>
      <c r="R81" s="46" t="s">
        <v>45</v>
      </c>
      <c r="S81" s="68" t="s">
        <v>295</v>
      </c>
      <c r="T81" s="46"/>
    </row>
    <row r="82" s="34" customFormat="1" ht="29" customHeight="1" spans="1:20">
      <c r="A82" s="45" t="s">
        <v>296</v>
      </c>
      <c r="B82" s="46"/>
      <c r="C82" s="46"/>
      <c r="D82" s="46"/>
      <c r="E82" s="46"/>
      <c r="F82" s="46" t="s">
        <v>292</v>
      </c>
      <c r="G82" s="46"/>
      <c r="H82" s="46" t="s">
        <v>26</v>
      </c>
      <c r="I82" s="46" t="s">
        <v>26</v>
      </c>
      <c r="J82" s="46" t="s">
        <v>26</v>
      </c>
      <c r="K82" s="63"/>
      <c r="L82" s="63"/>
      <c r="M82" s="63"/>
      <c r="N82" s="63"/>
      <c r="O82" s="63"/>
      <c r="P82" s="63"/>
      <c r="Q82" s="46" t="s">
        <v>26</v>
      </c>
      <c r="R82" s="46" t="s">
        <v>26</v>
      </c>
      <c r="S82" s="68" t="s">
        <v>26</v>
      </c>
      <c r="T82" s="46"/>
    </row>
    <row r="83" s="34" customFormat="1" ht="29" customHeight="1" spans="1:20">
      <c r="A83" s="45" t="s">
        <v>297</v>
      </c>
      <c r="B83" s="46"/>
      <c r="C83" s="46"/>
      <c r="D83" s="46"/>
      <c r="E83" s="46"/>
      <c r="F83" s="46" t="s">
        <v>292</v>
      </c>
      <c r="G83" s="46"/>
      <c r="H83" s="46" t="s">
        <v>26</v>
      </c>
      <c r="I83" s="46" t="s">
        <v>26</v>
      </c>
      <c r="J83" s="46" t="s">
        <v>26</v>
      </c>
      <c r="K83" s="63">
        <v>0</v>
      </c>
      <c r="L83" s="63"/>
      <c r="M83" s="63"/>
      <c r="N83" s="63"/>
      <c r="O83" s="63"/>
      <c r="P83" s="63"/>
      <c r="Q83" s="46" t="s">
        <v>26</v>
      </c>
      <c r="R83" s="46" t="s">
        <v>26</v>
      </c>
      <c r="S83" s="68" t="s">
        <v>26</v>
      </c>
      <c r="T83" s="46"/>
    </row>
    <row r="84" s="34" customFormat="1" ht="29" customHeight="1" spans="1:20">
      <c r="A84" s="45" t="s">
        <v>298</v>
      </c>
      <c r="B84" s="46"/>
      <c r="C84" s="46"/>
      <c r="D84" s="46"/>
      <c r="E84" s="46"/>
      <c r="F84" s="46" t="s">
        <v>26</v>
      </c>
      <c r="G84" s="46" t="s">
        <v>26</v>
      </c>
      <c r="H84" s="46" t="s">
        <v>26</v>
      </c>
      <c r="I84" s="46" t="s">
        <v>26</v>
      </c>
      <c r="J84" s="46" t="s">
        <v>26</v>
      </c>
      <c r="K84" s="63">
        <v>0</v>
      </c>
      <c r="L84" s="63"/>
      <c r="M84" s="63">
        <v>0</v>
      </c>
      <c r="N84" s="63"/>
      <c r="O84" s="63"/>
      <c r="P84" s="63"/>
      <c r="Q84" s="46" t="s">
        <v>26</v>
      </c>
      <c r="R84" s="46" t="s">
        <v>26</v>
      </c>
      <c r="S84" s="68" t="s">
        <v>26</v>
      </c>
      <c r="T84" s="46"/>
    </row>
    <row r="85" s="34" customFormat="1" ht="29" customHeight="1" spans="1:20">
      <c r="A85" s="45" t="s">
        <v>299</v>
      </c>
      <c r="B85" s="46">
        <v>0</v>
      </c>
      <c r="C85" s="46"/>
      <c r="D85" s="46"/>
      <c r="E85" s="46"/>
      <c r="F85" s="46" t="s">
        <v>26</v>
      </c>
      <c r="G85" s="46" t="s">
        <v>26</v>
      </c>
      <c r="H85" s="46" t="s">
        <v>26</v>
      </c>
      <c r="I85" s="46" t="s">
        <v>26</v>
      </c>
      <c r="J85" s="46" t="s">
        <v>26</v>
      </c>
      <c r="K85" s="63">
        <v>0</v>
      </c>
      <c r="L85" s="63"/>
      <c r="M85" s="63">
        <v>0</v>
      </c>
      <c r="N85" s="63"/>
      <c r="O85" s="63"/>
      <c r="P85" s="63"/>
      <c r="Q85" s="46" t="s">
        <v>26</v>
      </c>
      <c r="R85" s="46" t="s">
        <v>26</v>
      </c>
      <c r="S85" s="68" t="s">
        <v>26</v>
      </c>
      <c r="T85" s="46"/>
    </row>
    <row r="86" s="34" customFormat="1" ht="29" customHeight="1" spans="1:20">
      <c r="A86" s="45" t="s">
        <v>300</v>
      </c>
      <c r="B86" s="46"/>
      <c r="C86" s="46"/>
      <c r="D86" s="46"/>
      <c r="E86" s="46"/>
      <c r="F86" s="46"/>
      <c r="G86" s="46"/>
      <c r="H86" s="46" t="s">
        <v>26</v>
      </c>
      <c r="I86" s="46" t="s">
        <v>26</v>
      </c>
      <c r="J86" s="46" t="s">
        <v>26</v>
      </c>
      <c r="K86" s="63"/>
      <c r="L86" s="63"/>
      <c r="M86" s="63"/>
      <c r="N86" s="63"/>
      <c r="O86" s="63"/>
      <c r="P86" s="63"/>
      <c r="Q86" s="46" t="s">
        <v>26</v>
      </c>
      <c r="R86" s="46" t="s">
        <v>26</v>
      </c>
      <c r="S86" s="68" t="s">
        <v>26</v>
      </c>
      <c r="T86" s="46"/>
    </row>
    <row r="87" s="34" customFormat="1" ht="29" customHeight="1" spans="1:20">
      <c r="A87" s="45" t="s">
        <v>301</v>
      </c>
      <c r="B87" s="46">
        <v>3</v>
      </c>
      <c r="C87" s="46"/>
      <c r="D87" s="46"/>
      <c r="E87" s="46"/>
      <c r="F87" s="46" t="s">
        <v>26</v>
      </c>
      <c r="G87" s="46" t="s">
        <v>26</v>
      </c>
      <c r="H87" s="46" t="s">
        <v>26</v>
      </c>
      <c r="I87" s="46" t="s">
        <v>26</v>
      </c>
      <c r="J87" s="46" t="s">
        <v>26</v>
      </c>
      <c r="K87" s="63">
        <f t="shared" ref="K87:P87" si="16">K88+K92+K96+K99</f>
        <v>348</v>
      </c>
      <c r="L87" s="63">
        <f t="shared" si="16"/>
        <v>348</v>
      </c>
      <c r="M87" s="63">
        <f t="shared" si="16"/>
        <v>0</v>
      </c>
      <c r="N87" s="63">
        <f t="shared" si="16"/>
        <v>0</v>
      </c>
      <c r="O87" s="63">
        <f t="shared" si="16"/>
        <v>0</v>
      </c>
      <c r="P87" s="63">
        <f t="shared" si="16"/>
        <v>0</v>
      </c>
      <c r="Q87" s="46" t="s">
        <v>26</v>
      </c>
      <c r="R87" s="46" t="s">
        <v>26</v>
      </c>
      <c r="S87" s="68" t="s">
        <v>26</v>
      </c>
      <c r="T87" s="46"/>
    </row>
    <row r="88" s="34" customFormat="1" ht="29" customHeight="1" spans="1:20">
      <c r="A88" s="45" t="s">
        <v>302</v>
      </c>
      <c r="B88" s="46">
        <v>1</v>
      </c>
      <c r="C88" s="46"/>
      <c r="D88" s="46"/>
      <c r="E88" s="46"/>
      <c r="F88" s="46" t="s">
        <v>26</v>
      </c>
      <c r="G88" s="46" t="s">
        <v>26</v>
      </c>
      <c r="H88" s="46" t="s">
        <v>26</v>
      </c>
      <c r="I88" s="46" t="s">
        <v>26</v>
      </c>
      <c r="J88" s="46" t="s">
        <v>26</v>
      </c>
      <c r="K88" s="63">
        <f t="shared" ref="K88:P88" si="17">K89</f>
        <v>200</v>
      </c>
      <c r="L88" s="63">
        <f t="shared" si="17"/>
        <v>200</v>
      </c>
      <c r="M88" s="63">
        <f t="shared" si="17"/>
        <v>0</v>
      </c>
      <c r="N88" s="63">
        <f t="shared" si="17"/>
        <v>0</v>
      </c>
      <c r="O88" s="63">
        <f t="shared" si="17"/>
        <v>0</v>
      </c>
      <c r="P88" s="63">
        <f t="shared" si="17"/>
        <v>0</v>
      </c>
      <c r="Q88" s="46" t="s">
        <v>26</v>
      </c>
      <c r="R88" s="46" t="s">
        <v>26</v>
      </c>
      <c r="S88" s="68" t="s">
        <v>26</v>
      </c>
      <c r="T88" s="46"/>
    </row>
    <row r="89" s="34" customFormat="1" ht="29" customHeight="1" spans="1:20">
      <c r="A89" s="45" t="s">
        <v>303</v>
      </c>
      <c r="B89" s="46">
        <v>1</v>
      </c>
      <c r="C89" s="46"/>
      <c r="D89" s="46"/>
      <c r="E89" s="46" t="s">
        <v>30</v>
      </c>
      <c r="F89" s="46" t="s">
        <v>288</v>
      </c>
      <c r="G89" s="46"/>
      <c r="H89" s="51"/>
      <c r="I89" s="46"/>
      <c r="J89" s="46"/>
      <c r="K89" s="63">
        <v>200</v>
      </c>
      <c r="L89" s="63">
        <v>200</v>
      </c>
      <c r="M89" s="63"/>
      <c r="N89" s="63"/>
      <c r="O89" s="63"/>
      <c r="P89" s="63"/>
      <c r="Q89" s="46"/>
      <c r="R89" s="46"/>
      <c r="S89" s="68"/>
      <c r="T89" s="46"/>
    </row>
    <row r="90" s="34" customFormat="1" ht="100" customHeight="1" spans="1:20">
      <c r="A90" s="45" t="s">
        <v>304</v>
      </c>
      <c r="B90" s="46">
        <v>1</v>
      </c>
      <c r="C90" s="46" t="s">
        <v>99</v>
      </c>
      <c r="D90" s="46"/>
      <c r="E90" s="46" t="s">
        <v>30</v>
      </c>
      <c r="F90" s="46" t="s">
        <v>288</v>
      </c>
      <c r="G90" s="46">
        <v>2000</v>
      </c>
      <c r="H90" s="51" t="s">
        <v>305</v>
      </c>
      <c r="I90" s="46" t="s">
        <v>99</v>
      </c>
      <c r="J90" s="46">
        <v>2023</v>
      </c>
      <c r="K90" s="63">
        <v>200</v>
      </c>
      <c r="L90" s="63">
        <v>200</v>
      </c>
      <c r="M90" s="63"/>
      <c r="N90" s="63"/>
      <c r="O90" s="63"/>
      <c r="P90" s="63"/>
      <c r="Q90" s="46" t="s">
        <v>306</v>
      </c>
      <c r="R90" s="46" t="s">
        <v>45</v>
      </c>
      <c r="S90" s="68" t="s">
        <v>307</v>
      </c>
      <c r="T90" s="46"/>
    </row>
    <row r="91" s="34" customFormat="1" ht="29" customHeight="1" spans="1:20">
      <c r="A91" s="45" t="s">
        <v>308</v>
      </c>
      <c r="B91" s="46"/>
      <c r="C91" s="46"/>
      <c r="D91" s="46"/>
      <c r="E91" s="46"/>
      <c r="F91" s="46" t="s">
        <v>288</v>
      </c>
      <c r="G91" s="46"/>
      <c r="H91" s="46" t="s">
        <v>26</v>
      </c>
      <c r="I91" s="46" t="s">
        <v>26</v>
      </c>
      <c r="J91" s="46" t="s">
        <v>26</v>
      </c>
      <c r="K91" s="63"/>
      <c r="L91" s="63"/>
      <c r="M91" s="63"/>
      <c r="N91" s="63"/>
      <c r="O91" s="63"/>
      <c r="P91" s="63"/>
      <c r="Q91" s="46" t="s">
        <v>26</v>
      </c>
      <c r="R91" s="46" t="s">
        <v>26</v>
      </c>
      <c r="S91" s="68" t="s">
        <v>26</v>
      </c>
      <c r="T91" s="46"/>
    </row>
    <row r="92" s="34" customFormat="1" ht="29" customHeight="1" spans="1:20">
      <c r="A92" s="45" t="s">
        <v>309</v>
      </c>
      <c r="B92" s="46">
        <v>1</v>
      </c>
      <c r="C92" s="46"/>
      <c r="D92" s="46"/>
      <c r="E92" s="46"/>
      <c r="F92" s="46" t="s">
        <v>26</v>
      </c>
      <c r="G92" s="46" t="s">
        <v>26</v>
      </c>
      <c r="H92" s="46" t="s">
        <v>26</v>
      </c>
      <c r="I92" s="46" t="s">
        <v>26</v>
      </c>
      <c r="J92" s="46" t="s">
        <v>26</v>
      </c>
      <c r="K92" s="63">
        <f t="shared" ref="K92:P92" si="18">K93</f>
        <v>100</v>
      </c>
      <c r="L92" s="63">
        <f t="shared" si="18"/>
        <v>100</v>
      </c>
      <c r="M92" s="63">
        <f t="shared" si="18"/>
        <v>0</v>
      </c>
      <c r="N92" s="63">
        <f t="shared" si="18"/>
        <v>0</v>
      </c>
      <c r="O92" s="63">
        <f t="shared" si="18"/>
        <v>0</v>
      </c>
      <c r="P92" s="63">
        <f t="shared" si="18"/>
        <v>0</v>
      </c>
      <c r="Q92" s="46" t="s">
        <v>26</v>
      </c>
      <c r="R92" s="46" t="s">
        <v>26</v>
      </c>
      <c r="S92" s="68" t="s">
        <v>26</v>
      </c>
      <c r="T92" s="46"/>
    </row>
    <row r="93" s="34" customFormat="1" ht="29" customHeight="1" spans="1:20">
      <c r="A93" s="45" t="s">
        <v>310</v>
      </c>
      <c r="B93" s="46">
        <v>1</v>
      </c>
      <c r="C93" s="46"/>
      <c r="D93" s="46"/>
      <c r="E93" s="46" t="s">
        <v>30</v>
      </c>
      <c r="F93" s="46" t="s">
        <v>288</v>
      </c>
      <c r="G93" s="46"/>
      <c r="H93" s="51"/>
      <c r="I93" s="46"/>
      <c r="J93" s="46"/>
      <c r="K93" s="63">
        <v>100</v>
      </c>
      <c r="L93" s="63">
        <v>100</v>
      </c>
      <c r="M93" s="63"/>
      <c r="N93" s="63"/>
      <c r="O93" s="63"/>
      <c r="P93" s="63"/>
      <c r="Q93" s="46"/>
      <c r="R93" s="46"/>
      <c r="S93" s="68"/>
      <c r="T93" s="46"/>
    </row>
    <row r="94" s="34" customFormat="1" ht="54" customHeight="1" spans="1:20">
      <c r="A94" s="45" t="s">
        <v>311</v>
      </c>
      <c r="B94" s="46">
        <v>1</v>
      </c>
      <c r="C94" s="46" t="s">
        <v>99</v>
      </c>
      <c r="D94" s="46"/>
      <c r="E94" s="46" t="s">
        <v>30</v>
      </c>
      <c r="F94" s="46" t="s">
        <v>288</v>
      </c>
      <c r="G94" s="46">
        <v>500</v>
      </c>
      <c r="H94" s="51" t="s">
        <v>312</v>
      </c>
      <c r="I94" s="46" t="s">
        <v>99</v>
      </c>
      <c r="J94" s="46">
        <v>2023</v>
      </c>
      <c r="K94" s="63">
        <v>100</v>
      </c>
      <c r="L94" s="63">
        <v>100</v>
      </c>
      <c r="M94" s="63"/>
      <c r="N94" s="63"/>
      <c r="O94" s="63"/>
      <c r="P94" s="63"/>
      <c r="Q94" s="46" t="s">
        <v>306</v>
      </c>
      <c r="R94" s="46" t="s">
        <v>45</v>
      </c>
      <c r="S94" s="68" t="s">
        <v>313</v>
      </c>
      <c r="T94" s="46"/>
    </row>
    <row r="95" s="34" customFormat="1" ht="29" customHeight="1" spans="1:20">
      <c r="A95" s="45" t="s">
        <v>314</v>
      </c>
      <c r="B95" s="46"/>
      <c r="C95" s="46"/>
      <c r="D95" s="46"/>
      <c r="E95" s="46"/>
      <c r="F95" s="46" t="s">
        <v>288</v>
      </c>
      <c r="G95" s="46"/>
      <c r="H95" s="46" t="s">
        <v>26</v>
      </c>
      <c r="I95" s="46" t="s">
        <v>26</v>
      </c>
      <c r="J95" s="46" t="s">
        <v>26</v>
      </c>
      <c r="K95" s="63"/>
      <c r="L95" s="63"/>
      <c r="M95" s="63"/>
      <c r="N95" s="63"/>
      <c r="O95" s="63"/>
      <c r="P95" s="63"/>
      <c r="Q95" s="46" t="s">
        <v>26</v>
      </c>
      <c r="R95" s="46" t="s">
        <v>26</v>
      </c>
      <c r="S95" s="68" t="s">
        <v>26</v>
      </c>
      <c r="T95" s="46"/>
    </row>
    <row r="96" s="34" customFormat="1" ht="29" customHeight="1" spans="1:20">
      <c r="A96" s="45" t="s">
        <v>315</v>
      </c>
      <c r="B96" s="46">
        <v>0</v>
      </c>
      <c r="C96" s="46"/>
      <c r="D96" s="46"/>
      <c r="E96" s="46"/>
      <c r="F96" s="46" t="s">
        <v>26</v>
      </c>
      <c r="G96" s="46" t="s">
        <v>26</v>
      </c>
      <c r="H96" s="46" t="s">
        <v>26</v>
      </c>
      <c r="I96" s="46" t="s">
        <v>26</v>
      </c>
      <c r="J96" s="46" t="s">
        <v>26</v>
      </c>
      <c r="K96" s="63">
        <v>0</v>
      </c>
      <c r="L96" s="63">
        <v>0</v>
      </c>
      <c r="M96" s="63">
        <v>0</v>
      </c>
      <c r="N96" s="63"/>
      <c r="O96" s="63"/>
      <c r="P96" s="63"/>
      <c r="Q96" s="46" t="s">
        <v>26</v>
      </c>
      <c r="R96" s="46" t="s">
        <v>26</v>
      </c>
      <c r="S96" s="68" t="s">
        <v>26</v>
      </c>
      <c r="T96" s="46"/>
    </row>
    <row r="97" s="34" customFormat="1" ht="29" customHeight="1" spans="1:20">
      <c r="A97" s="45" t="s">
        <v>316</v>
      </c>
      <c r="B97" s="46"/>
      <c r="C97" s="46"/>
      <c r="D97" s="46"/>
      <c r="E97" s="46"/>
      <c r="F97" s="46" t="s">
        <v>288</v>
      </c>
      <c r="G97" s="46"/>
      <c r="H97" s="46" t="s">
        <v>26</v>
      </c>
      <c r="I97" s="46" t="s">
        <v>26</v>
      </c>
      <c r="J97" s="46" t="s">
        <v>26</v>
      </c>
      <c r="K97" s="63"/>
      <c r="L97" s="63" t="s">
        <v>26</v>
      </c>
      <c r="M97" s="63"/>
      <c r="N97" s="63"/>
      <c r="O97" s="63"/>
      <c r="P97" s="63"/>
      <c r="Q97" s="46" t="s">
        <v>26</v>
      </c>
      <c r="R97" s="46" t="s">
        <v>26</v>
      </c>
      <c r="S97" s="68" t="s">
        <v>26</v>
      </c>
      <c r="T97" s="46"/>
    </row>
    <row r="98" s="34" customFormat="1" ht="29" customHeight="1" spans="1:20">
      <c r="A98" s="45" t="s">
        <v>317</v>
      </c>
      <c r="B98" s="46"/>
      <c r="C98" s="46"/>
      <c r="D98" s="46"/>
      <c r="E98" s="46"/>
      <c r="F98" s="46" t="s">
        <v>288</v>
      </c>
      <c r="G98" s="46"/>
      <c r="H98" s="46" t="s">
        <v>26</v>
      </c>
      <c r="I98" s="46" t="s">
        <v>26</v>
      </c>
      <c r="J98" s="46" t="s">
        <v>26</v>
      </c>
      <c r="K98" s="63"/>
      <c r="L98" s="63" t="s">
        <v>26</v>
      </c>
      <c r="M98" s="63"/>
      <c r="N98" s="63"/>
      <c r="O98" s="63"/>
      <c r="P98" s="63"/>
      <c r="Q98" s="46" t="s">
        <v>26</v>
      </c>
      <c r="R98" s="46" t="s">
        <v>26</v>
      </c>
      <c r="S98" s="68" t="s">
        <v>26</v>
      </c>
      <c r="T98" s="46"/>
    </row>
    <row r="99" s="34" customFormat="1" ht="29" customHeight="1" spans="1:20">
      <c r="A99" s="45" t="s">
        <v>318</v>
      </c>
      <c r="B99" s="46">
        <v>1</v>
      </c>
      <c r="C99" s="46"/>
      <c r="D99" s="46"/>
      <c r="E99" s="46"/>
      <c r="F99" s="46" t="s">
        <v>104</v>
      </c>
      <c r="G99" s="46"/>
      <c r="H99" s="46" t="s">
        <v>26</v>
      </c>
      <c r="I99" s="46" t="s">
        <v>26</v>
      </c>
      <c r="J99" s="46" t="s">
        <v>26</v>
      </c>
      <c r="K99" s="63">
        <f t="shared" ref="K99:P99" si="19">K100</f>
        <v>48</v>
      </c>
      <c r="L99" s="63">
        <f t="shared" si="19"/>
        <v>48</v>
      </c>
      <c r="M99" s="63">
        <f t="shared" si="19"/>
        <v>0</v>
      </c>
      <c r="N99" s="63">
        <f t="shared" si="19"/>
        <v>0</v>
      </c>
      <c r="O99" s="63">
        <v>0</v>
      </c>
      <c r="P99" s="63">
        <v>0</v>
      </c>
      <c r="Q99" s="46" t="s">
        <v>26</v>
      </c>
      <c r="R99" s="46" t="s">
        <v>26</v>
      </c>
      <c r="S99" s="68" t="s">
        <v>26</v>
      </c>
      <c r="T99" s="46"/>
    </row>
    <row r="100" s="34" customFormat="1" ht="29" customHeight="1" spans="1:20">
      <c r="A100" s="45" t="s">
        <v>319</v>
      </c>
      <c r="B100" s="46">
        <v>1</v>
      </c>
      <c r="C100" s="46"/>
      <c r="D100" s="46"/>
      <c r="E100" s="46"/>
      <c r="F100" s="46" t="s">
        <v>104</v>
      </c>
      <c r="G100" s="46"/>
      <c r="H100" s="46" t="s">
        <v>26</v>
      </c>
      <c r="I100" s="46" t="s">
        <v>26</v>
      </c>
      <c r="J100" s="46" t="s">
        <v>26</v>
      </c>
      <c r="K100" s="63">
        <v>48</v>
      </c>
      <c r="L100" s="63">
        <v>48</v>
      </c>
      <c r="M100" s="63">
        <v>0</v>
      </c>
      <c r="N100" s="63">
        <v>0</v>
      </c>
      <c r="O100" s="63">
        <v>0</v>
      </c>
      <c r="P100" s="63">
        <v>0</v>
      </c>
      <c r="Q100" s="46" t="s">
        <v>26</v>
      </c>
      <c r="R100" s="46" t="s">
        <v>26</v>
      </c>
      <c r="S100" s="68" t="s">
        <v>26</v>
      </c>
      <c r="T100" s="46"/>
    </row>
    <row r="101" s="34" customFormat="1" ht="84" customHeight="1" spans="1:20">
      <c r="A101" s="45" t="s">
        <v>320</v>
      </c>
      <c r="B101" s="46">
        <v>1</v>
      </c>
      <c r="C101" s="46" t="s">
        <v>99</v>
      </c>
      <c r="D101" s="46"/>
      <c r="E101" s="46" t="s">
        <v>30</v>
      </c>
      <c r="F101" s="46" t="s">
        <v>104</v>
      </c>
      <c r="G101" s="46">
        <v>50</v>
      </c>
      <c r="H101" s="46" t="s">
        <v>321</v>
      </c>
      <c r="I101" s="46" t="s">
        <v>99</v>
      </c>
      <c r="J101" s="46">
        <v>2023</v>
      </c>
      <c r="K101" s="63">
        <v>48</v>
      </c>
      <c r="L101" s="63">
        <v>48</v>
      </c>
      <c r="M101" s="63">
        <v>0</v>
      </c>
      <c r="N101" s="63">
        <v>0</v>
      </c>
      <c r="O101" s="63">
        <v>0</v>
      </c>
      <c r="P101" s="63">
        <v>0</v>
      </c>
      <c r="Q101" s="46" t="s">
        <v>306</v>
      </c>
      <c r="R101" s="46" t="s">
        <v>45</v>
      </c>
      <c r="S101" s="68" t="s">
        <v>322</v>
      </c>
      <c r="T101" s="46"/>
    </row>
    <row r="102" s="34" customFormat="1" ht="29" customHeight="1" spans="1:20">
      <c r="A102" s="45" t="s">
        <v>323</v>
      </c>
      <c r="B102" s="46"/>
      <c r="C102" s="46"/>
      <c r="D102" s="46"/>
      <c r="E102" s="46"/>
      <c r="F102" s="46" t="s">
        <v>104</v>
      </c>
      <c r="G102" s="46"/>
      <c r="H102" s="46" t="s">
        <v>26</v>
      </c>
      <c r="I102" s="46" t="s">
        <v>26</v>
      </c>
      <c r="J102" s="46" t="s">
        <v>26</v>
      </c>
      <c r="K102" s="63"/>
      <c r="L102" s="63"/>
      <c r="M102" s="63"/>
      <c r="N102" s="63"/>
      <c r="O102" s="63"/>
      <c r="P102" s="63"/>
      <c r="Q102" s="46" t="s">
        <v>26</v>
      </c>
      <c r="R102" s="46" t="s">
        <v>26</v>
      </c>
      <c r="S102" s="68" t="s">
        <v>26</v>
      </c>
      <c r="T102" s="46"/>
    </row>
    <row r="103" s="34" customFormat="1" ht="29" customHeight="1" spans="1:20">
      <c r="A103" s="71" t="s">
        <v>324</v>
      </c>
      <c r="B103" s="46">
        <f>B105</f>
        <v>0</v>
      </c>
      <c r="C103" s="46"/>
      <c r="D103" s="46"/>
      <c r="E103" s="46"/>
      <c r="F103" s="46" t="s">
        <v>26</v>
      </c>
      <c r="G103" s="46" t="s">
        <v>26</v>
      </c>
      <c r="H103" s="46" t="s">
        <v>26</v>
      </c>
      <c r="I103" s="46" t="s">
        <v>26</v>
      </c>
      <c r="J103" s="46" t="s">
        <v>26</v>
      </c>
      <c r="K103" s="63">
        <f>K105</f>
        <v>0</v>
      </c>
      <c r="L103" s="63">
        <v>0</v>
      </c>
      <c r="M103" s="63">
        <f>M105</f>
        <v>0</v>
      </c>
      <c r="N103" s="63">
        <f>N105</f>
        <v>0</v>
      </c>
      <c r="O103" s="63">
        <f>O105</f>
        <v>0</v>
      </c>
      <c r="P103" s="63">
        <f>P105</f>
        <v>0</v>
      </c>
      <c r="Q103" s="46" t="s">
        <v>26</v>
      </c>
      <c r="R103" s="46" t="s">
        <v>26</v>
      </c>
      <c r="S103" s="68" t="s">
        <v>26</v>
      </c>
      <c r="T103" s="45"/>
    </row>
    <row r="104" s="34" customFormat="1" ht="29" customHeight="1" spans="1:20">
      <c r="A104" s="45" t="s">
        <v>325</v>
      </c>
      <c r="B104" s="46"/>
      <c r="C104" s="46"/>
      <c r="D104" s="46"/>
      <c r="E104" s="46"/>
      <c r="F104" s="46" t="s">
        <v>26</v>
      </c>
      <c r="G104" s="46"/>
      <c r="H104" s="46" t="s">
        <v>26</v>
      </c>
      <c r="I104" s="46" t="s">
        <v>26</v>
      </c>
      <c r="J104" s="46" t="s">
        <v>26</v>
      </c>
      <c r="K104" s="63"/>
      <c r="L104" s="63"/>
      <c r="M104" s="63"/>
      <c r="N104" s="63"/>
      <c r="O104" s="63"/>
      <c r="P104" s="63"/>
      <c r="Q104" s="46" t="s">
        <v>26</v>
      </c>
      <c r="R104" s="46" t="s">
        <v>26</v>
      </c>
      <c r="S104" s="68" t="s">
        <v>26</v>
      </c>
      <c r="T104" s="45"/>
    </row>
    <row r="105" s="34" customFormat="1" ht="29" customHeight="1" spans="1:20">
      <c r="A105" s="45" t="s">
        <v>326</v>
      </c>
      <c r="B105" s="46"/>
      <c r="C105" s="46"/>
      <c r="D105" s="46"/>
      <c r="E105" s="46"/>
      <c r="F105" s="46" t="s">
        <v>26</v>
      </c>
      <c r="G105" s="46"/>
      <c r="H105" s="46" t="s">
        <v>26</v>
      </c>
      <c r="I105" s="46" t="s">
        <v>26</v>
      </c>
      <c r="J105" s="46" t="s">
        <v>26</v>
      </c>
      <c r="K105" s="63"/>
      <c r="L105" s="63"/>
      <c r="M105" s="63"/>
      <c r="N105" s="63"/>
      <c r="O105" s="63"/>
      <c r="P105" s="63"/>
      <c r="Q105" s="46" t="s">
        <v>26</v>
      </c>
      <c r="R105" s="46" t="s">
        <v>26</v>
      </c>
      <c r="S105" s="68" t="s">
        <v>26</v>
      </c>
      <c r="T105" s="45"/>
    </row>
    <row r="106" s="34" customFormat="1" ht="29" customHeight="1" spans="1:20">
      <c r="A106" s="45" t="s">
        <v>327</v>
      </c>
      <c r="B106" s="46"/>
      <c r="C106" s="46"/>
      <c r="D106" s="46"/>
      <c r="E106" s="46"/>
      <c r="F106" s="46" t="s">
        <v>26</v>
      </c>
      <c r="G106" s="46"/>
      <c r="H106" s="46" t="s">
        <v>26</v>
      </c>
      <c r="I106" s="46" t="s">
        <v>26</v>
      </c>
      <c r="J106" s="46" t="s">
        <v>26</v>
      </c>
      <c r="K106" s="63"/>
      <c r="L106" s="63"/>
      <c r="M106" s="63"/>
      <c r="N106" s="63"/>
      <c r="O106" s="63"/>
      <c r="P106" s="63"/>
      <c r="Q106" s="46" t="s">
        <v>26</v>
      </c>
      <c r="R106" s="46" t="s">
        <v>26</v>
      </c>
      <c r="S106" s="68" t="s">
        <v>26</v>
      </c>
      <c r="T106" s="45"/>
    </row>
    <row r="107" s="34" customFormat="1" ht="29" customHeight="1" spans="1:20">
      <c r="A107" s="45" t="s">
        <v>328</v>
      </c>
      <c r="B107" s="46">
        <f>B108+B110</f>
        <v>10</v>
      </c>
      <c r="C107" s="46"/>
      <c r="D107" s="46"/>
      <c r="E107" s="46"/>
      <c r="F107" s="46" t="s">
        <v>26</v>
      </c>
      <c r="G107" s="46"/>
      <c r="H107" s="46" t="s">
        <v>26</v>
      </c>
      <c r="I107" s="46" t="s">
        <v>26</v>
      </c>
      <c r="J107" s="46" t="s">
        <v>26</v>
      </c>
      <c r="K107" s="63">
        <f t="shared" ref="K107:P107" si="20">K108+K110</f>
        <v>8485.5</v>
      </c>
      <c r="L107" s="63">
        <f t="shared" si="20"/>
        <v>500</v>
      </c>
      <c r="M107" s="63">
        <f t="shared" si="20"/>
        <v>4701.5</v>
      </c>
      <c r="N107" s="63">
        <f t="shared" si="20"/>
        <v>3284</v>
      </c>
      <c r="O107" s="63">
        <f t="shared" si="20"/>
        <v>0</v>
      </c>
      <c r="P107" s="63">
        <f t="shared" si="20"/>
        <v>0</v>
      </c>
      <c r="Q107" s="46" t="s">
        <v>26</v>
      </c>
      <c r="R107" s="46" t="s">
        <v>26</v>
      </c>
      <c r="S107" s="68" t="s">
        <v>26</v>
      </c>
      <c r="T107" s="45"/>
    </row>
    <row r="108" s="34" customFormat="1" ht="29" customHeight="1" spans="1:20">
      <c r="A108" s="45" t="s">
        <v>329</v>
      </c>
      <c r="B108" s="46">
        <v>1</v>
      </c>
      <c r="C108" s="46"/>
      <c r="D108" s="46"/>
      <c r="E108" s="46"/>
      <c r="F108" s="46" t="s">
        <v>152</v>
      </c>
      <c r="G108" s="46"/>
      <c r="H108" s="46"/>
      <c r="I108" s="46"/>
      <c r="J108" s="46"/>
      <c r="K108" s="63">
        <f t="shared" ref="K108:P108" si="21">K109</f>
        <v>500</v>
      </c>
      <c r="L108" s="63">
        <f t="shared" si="21"/>
        <v>500</v>
      </c>
      <c r="M108" s="63">
        <f t="shared" si="21"/>
        <v>0</v>
      </c>
      <c r="N108" s="63">
        <f t="shared" si="21"/>
        <v>0</v>
      </c>
      <c r="O108" s="63">
        <f t="shared" si="21"/>
        <v>0</v>
      </c>
      <c r="P108" s="63">
        <f t="shared" si="21"/>
        <v>0</v>
      </c>
      <c r="Q108" s="46"/>
      <c r="R108" s="46"/>
      <c r="S108" s="68"/>
      <c r="T108" s="45"/>
    </row>
    <row r="109" s="34" customFormat="1" ht="59" customHeight="1" spans="1:20">
      <c r="A109" s="45" t="s">
        <v>330</v>
      </c>
      <c r="B109" s="46">
        <v>1</v>
      </c>
      <c r="C109" s="46" t="s">
        <v>331</v>
      </c>
      <c r="D109" s="46" t="s">
        <v>332</v>
      </c>
      <c r="E109" s="46"/>
      <c r="F109" s="46" t="s">
        <v>152</v>
      </c>
      <c r="G109" s="46">
        <v>50</v>
      </c>
      <c r="H109" s="46" t="s">
        <v>333</v>
      </c>
      <c r="I109" s="46" t="s">
        <v>99</v>
      </c>
      <c r="J109" s="46">
        <v>2023</v>
      </c>
      <c r="K109" s="63">
        <v>500</v>
      </c>
      <c r="L109" s="63">
        <v>500</v>
      </c>
      <c r="M109" s="63"/>
      <c r="N109" s="63"/>
      <c r="O109" s="63"/>
      <c r="P109" s="63"/>
      <c r="Q109" s="46" t="s">
        <v>244</v>
      </c>
      <c r="R109" s="46" t="s">
        <v>38</v>
      </c>
      <c r="S109" s="68" t="s">
        <v>334</v>
      </c>
      <c r="T109" s="45"/>
    </row>
    <row r="110" s="34" customFormat="1" ht="29" customHeight="1" spans="1:20">
      <c r="A110" s="45" t="s">
        <v>335</v>
      </c>
      <c r="B110" s="46">
        <f>B111+B118+B120+B121+B122+B123+B124</f>
        <v>9</v>
      </c>
      <c r="C110" s="46"/>
      <c r="D110" s="46"/>
      <c r="E110" s="46"/>
      <c r="F110" s="46" t="s">
        <v>26</v>
      </c>
      <c r="G110" s="46"/>
      <c r="H110" s="46" t="s">
        <v>26</v>
      </c>
      <c r="I110" s="46" t="s">
        <v>26</v>
      </c>
      <c r="J110" s="46" t="s">
        <v>26</v>
      </c>
      <c r="K110" s="63">
        <f>K111+K118+K120+K121+K122+K123+K124</f>
        <v>7985.5</v>
      </c>
      <c r="L110" s="63">
        <f>L111+L117+L118+L124</f>
        <v>0</v>
      </c>
      <c r="M110" s="63">
        <f t="shared" ref="K110:P110" si="22">M111+M117+M118+M124</f>
        <v>4701.5</v>
      </c>
      <c r="N110" s="63">
        <f t="shared" si="22"/>
        <v>3284</v>
      </c>
      <c r="O110" s="63">
        <f t="shared" si="22"/>
        <v>0</v>
      </c>
      <c r="P110" s="63">
        <f t="shared" si="22"/>
        <v>0</v>
      </c>
      <c r="Q110" s="46" t="s">
        <v>26</v>
      </c>
      <c r="R110" s="46" t="s">
        <v>26</v>
      </c>
      <c r="S110" s="68" t="s">
        <v>26</v>
      </c>
      <c r="T110" s="45"/>
    </row>
    <row r="111" s="34" customFormat="1" ht="29" customHeight="1" spans="1:20">
      <c r="A111" s="72" t="s">
        <v>336</v>
      </c>
      <c r="B111" s="46">
        <v>7</v>
      </c>
      <c r="C111" s="46"/>
      <c r="D111" s="46"/>
      <c r="E111" s="46" t="s">
        <v>30</v>
      </c>
      <c r="F111" s="46" t="s">
        <v>212</v>
      </c>
      <c r="G111" s="46"/>
      <c r="H111" s="47"/>
      <c r="I111" s="46"/>
      <c r="J111" s="46"/>
      <c r="K111" s="63">
        <f t="shared" ref="K111:P111" si="23">SUM(K112:K116)</f>
        <v>7305.5</v>
      </c>
      <c r="L111" s="63">
        <f t="shared" si="23"/>
        <v>0</v>
      </c>
      <c r="M111" s="63">
        <f t="shared" si="23"/>
        <v>4021.5</v>
      </c>
      <c r="N111" s="63">
        <f t="shared" si="23"/>
        <v>3284</v>
      </c>
      <c r="O111" s="63">
        <f t="shared" si="23"/>
        <v>0</v>
      </c>
      <c r="P111" s="63">
        <f t="shared" si="23"/>
        <v>0</v>
      </c>
      <c r="Q111" s="46"/>
      <c r="R111" s="46"/>
      <c r="S111" s="68"/>
      <c r="T111" s="45"/>
    </row>
    <row r="112" s="34" customFormat="1" ht="40" customHeight="1" spans="1:20">
      <c r="A112" s="45" t="s">
        <v>337</v>
      </c>
      <c r="B112" s="46">
        <v>1</v>
      </c>
      <c r="C112" s="46" t="s">
        <v>338</v>
      </c>
      <c r="D112" s="46"/>
      <c r="E112" s="46" t="s">
        <v>30</v>
      </c>
      <c r="F112" s="46" t="s">
        <v>212</v>
      </c>
      <c r="G112" s="46">
        <v>76</v>
      </c>
      <c r="H112" s="47" t="s">
        <v>339</v>
      </c>
      <c r="I112" s="46" t="s">
        <v>340</v>
      </c>
      <c r="J112" s="46">
        <v>2023</v>
      </c>
      <c r="K112" s="63">
        <v>4021.5</v>
      </c>
      <c r="L112" s="63"/>
      <c r="M112" s="63">
        <v>4021.5</v>
      </c>
      <c r="N112" s="63"/>
      <c r="O112" s="63"/>
      <c r="P112" s="63"/>
      <c r="Q112" s="46" t="s">
        <v>218</v>
      </c>
      <c r="R112" s="46" t="s">
        <v>38</v>
      </c>
      <c r="S112" s="68" t="s">
        <v>341</v>
      </c>
      <c r="T112" s="45"/>
    </row>
    <row r="113" s="34" customFormat="1" ht="102" customHeight="1" spans="1:20">
      <c r="A113" s="46" t="s">
        <v>342</v>
      </c>
      <c r="B113" s="46">
        <v>1</v>
      </c>
      <c r="C113" s="46" t="s">
        <v>126</v>
      </c>
      <c r="D113" s="46" t="s">
        <v>343</v>
      </c>
      <c r="E113" s="46" t="s">
        <v>30</v>
      </c>
      <c r="F113" s="46" t="s">
        <v>212</v>
      </c>
      <c r="G113" s="46">
        <v>18.3</v>
      </c>
      <c r="H113" s="46" t="s">
        <v>344</v>
      </c>
      <c r="I113" s="46" t="s">
        <v>343</v>
      </c>
      <c r="J113" s="46">
        <v>2023</v>
      </c>
      <c r="K113" s="63">
        <v>1098</v>
      </c>
      <c r="L113" s="63"/>
      <c r="M113" s="63"/>
      <c r="N113" s="63">
        <v>1098</v>
      </c>
      <c r="O113" s="63"/>
      <c r="P113" s="63"/>
      <c r="Q113" s="46" t="s">
        <v>218</v>
      </c>
      <c r="R113" s="46" t="s">
        <v>38</v>
      </c>
      <c r="S113" s="68" t="s">
        <v>345</v>
      </c>
      <c r="T113" s="46"/>
    </row>
    <row r="114" s="34" customFormat="1" ht="63" customHeight="1" spans="1:20">
      <c r="A114" s="46" t="s">
        <v>346</v>
      </c>
      <c r="B114" s="46">
        <v>1</v>
      </c>
      <c r="C114" s="46" t="s">
        <v>126</v>
      </c>
      <c r="D114" s="46" t="s">
        <v>347</v>
      </c>
      <c r="E114" s="46" t="s">
        <v>30</v>
      </c>
      <c r="F114" s="46" t="s">
        <v>212</v>
      </c>
      <c r="G114" s="46">
        <v>3.1</v>
      </c>
      <c r="H114" s="46" t="s">
        <v>348</v>
      </c>
      <c r="I114" s="46" t="s">
        <v>347</v>
      </c>
      <c r="J114" s="46">
        <v>2023</v>
      </c>
      <c r="K114" s="63">
        <v>186</v>
      </c>
      <c r="L114" s="63"/>
      <c r="M114" s="63"/>
      <c r="N114" s="63">
        <v>186</v>
      </c>
      <c r="O114" s="63"/>
      <c r="P114" s="63"/>
      <c r="Q114" s="46" t="s">
        <v>218</v>
      </c>
      <c r="R114" s="46" t="s">
        <v>38</v>
      </c>
      <c r="S114" s="68" t="s">
        <v>349</v>
      </c>
      <c r="T114" s="46"/>
    </row>
    <row r="115" s="34" customFormat="1" ht="99" customHeight="1" spans="1:20">
      <c r="A115" s="46" t="s">
        <v>350</v>
      </c>
      <c r="B115" s="46">
        <v>1</v>
      </c>
      <c r="C115" s="46" t="s">
        <v>126</v>
      </c>
      <c r="D115" s="46" t="s">
        <v>178</v>
      </c>
      <c r="E115" s="46" t="s">
        <v>30</v>
      </c>
      <c r="F115" s="46" t="s">
        <v>212</v>
      </c>
      <c r="G115" s="46">
        <v>25</v>
      </c>
      <c r="H115" s="46" t="s">
        <v>351</v>
      </c>
      <c r="I115" s="46" t="s">
        <v>178</v>
      </c>
      <c r="J115" s="46">
        <v>2023</v>
      </c>
      <c r="K115" s="63">
        <v>1500</v>
      </c>
      <c r="L115" s="63"/>
      <c r="M115" s="63"/>
      <c r="N115" s="63">
        <v>1500</v>
      </c>
      <c r="O115" s="63"/>
      <c r="P115" s="63"/>
      <c r="Q115" s="46" t="s">
        <v>218</v>
      </c>
      <c r="R115" s="46" t="s">
        <v>38</v>
      </c>
      <c r="S115" s="68" t="s">
        <v>352</v>
      </c>
      <c r="T115" s="46"/>
    </row>
    <row r="116" s="34" customFormat="1" ht="46" customHeight="1" spans="1:20">
      <c r="A116" s="45" t="s">
        <v>353</v>
      </c>
      <c r="B116" s="46">
        <v>1</v>
      </c>
      <c r="C116" s="46" t="s">
        <v>111</v>
      </c>
      <c r="D116" s="46"/>
      <c r="E116" s="46" t="s">
        <v>30</v>
      </c>
      <c r="F116" s="46" t="s">
        <v>212</v>
      </c>
      <c r="G116" s="46">
        <v>12.35</v>
      </c>
      <c r="H116" s="47" t="s">
        <v>354</v>
      </c>
      <c r="I116" s="46" t="s">
        <v>355</v>
      </c>
      <c r="J116" s="46">
        <v>2023</v>
      </c>
      <c r="K116" s="63">
        <v>500</v>
      </c>
      <c r="L116" s="63"/>
      <c r="M116" s="63"/>
      <c r="N116" s="63">
        <v>500</v>
      </c>
      <c r="O116" s="63"/>
      <c r="P116" s="63"/>
      <c r="Q116" s="46" t="s">
        <v>218</v>
      </c>
      <c r="R116" s="46" t="s">
        <v>38</v>
      </c>
      <c r="S116" s="68" t="s">
        <v>356</v>
      </c>
      <c r="T116" s="45"/>
    </row>
    <row r="117" s="34" customFormat="1" ht="29" customHeight="1" spans="1:20">
      <c r="A117" s="72"/>
      <c r="B117" s="46"/>
      <c r="C117" s="46"/>
      <c r="D117" s="46"/>
      <c r="E117" s="46" t="s">
        <v>30</v>
      </c>
      <c r="F117" s="46" t="s">
        <v>357</v>
      </c>
      <c r="G117" s="46"/>
      <c r="H117" s="46"/>
      <c r="I117" s="46"/>
      <c r="J117" s="46"/>
      <c r="K117" s="63"/>
      <c r="L117" s="63"/>
      <c r="M117" s="63"/>
      <c r="N117" s="63"/>
      <c r="O117" s="63"/>
      <c r="P117" s="63"/>
      <c r="Q117" s="46"/>
      <c r="R117" s="46"/>
      <c r="S117" s="68"/>
      <c r="T117" s="45"/>
    </row>
    <row r="118" s="34" customFormat="1" ht="29" customHeight="1" spans="1:20">
      <c r="A118" s="72" t="s">
        <v>358</v>
      </c>
      <c r="B118" s="46">
        <v>1</v>
      </c>
      <c r="C118" s="46"/>
      <c r="D118" s="46"/>
      <c r="E118" s="46" t="s">
        <v>30</v>
      </c>
      <c r="F118" s="46" t="s">
        <v>359</v>
      </c>
      <c r="G118" s="46"/>
      <c r="H118" s="46"/>
      <c r="I118" s="46"/>
      <c r="J118" s="46"/>
      <c r="K118" s="63">
        <f t="shared" ref="K118:P118" si="24">K119</f>
        <v>200</v>
      </c>
      <c r="L118" s="63">
        <f t="shared" si="24"/>
        <v>0</v>
      </c>
      <c r="M118" s="63">
        <f t="shared" si="24"/>
        <v>200</v>
      </c>
      <c r="N118" s="63">
        <f t="shared" si="24"/>
        <v>0</v>
      </c>
      <c r="O118" s="63">
        <f t="shared" si="24"/>
        <v>0</v>
      </c>
      <c r="P118" s="63">
        <f t="shared" si="24"/>
        <v>0</v>
      </c>
      <c r="Q118" s="46"/>
      <c r="R118" s="46"/>
      <c r="S118" s="68"/>
      <c r="T118" s="45"/>
    </row>
    <row r="119" s="34" customFormat="1" ht="93" customHeight="1" spans="1:20">
      <c r="A119" s="52" t="s">
        <v>360</v>
      </c>
      <c r="B119" s="46">
        <v>1</v>
      </c>
      <c r="C119" s="51" t="s">
        <v>99</v>
      </c>
      <c r="D119" s="46"/>
      <c r="E119" s="46" t="s">
        <v>30</v>
      </c>
      <c r="F119" s="46" t="s">
        <v>207</v>
      </c>
      <c r="G119" s="46">
        <v>50</v>
      </c>
      <c r="H119" s="50" t="s">
        <v>361</v>
      </c>
      <c r="I119" s="46" t="s">
        <v>99</v>
      </c>
      <c r="J119" s="46"/>
      <c r="K119" s="64">
        <v>200</v>
      </c>
      <c r="L119" s="63"/>
      <c r="M119" s="64">
        <v>200</v>
      </c>
      <c r="N119" s="63"/>
      <c r="O119" s="63"/>
      <c r="P119" s="63"/>
      <c r="Q119" s="46" t="s">
        <v>266</v>
      </c>
      <c r="R119" s="46" t="s">
        <v>38</v>
      </c>
      <c r="S119" s="68" t="s">
        <v>362</v>
      </c>
      <c r="T119" s="45" t="s">
        <v>363</v>
      </c>
    </row>
    <row r="120" s="34" customFormat="1" ht="29" customHeight="1" spans="1:20">
      <c r="A120" s="72" t="s">
        <v>364</v>
      </c>
      <c r="B120" s="46"/>
      <c r="C120" s="46"/>
      <c r="D120" s="46"/>
      <c r="E120" s="46"/>
      <c r="F120" s="46" t="s">
        <v>152</v>
      </c>
      <c r="G120" s="46"/>
      <c r="H120" s="46" t="s">
        <v>26</v>
      </c>
      <c r="I120" s="46" t="s">
        <v>26</v>
      </c>
      <c r="J120" s="46" t="s">
        <v>26</v>
      </c>
      <c r="K120" s="63">
        <f>L120+M120+P120</f>
        <v>0</v>
      </c>
      <c r="L120" s="63"/>
      <c r="M120" s="63"/>
      <c r="N120" s="63"/>
      <c r="O120" s="63"/>
      <c r="P120" s="63"/>
      <c r="Q120" s="46" t="s">
        <v>26</v>
      </c>
      <c r="R120" s="46" t="s">
        <v>26</v>
      </c>
      <c r="S120" s="68" t="s">
        <v>26</v>
      </c>
      <c r="T120" s="45"/>
    </row>
    <row r="121" s="34" customFormat="1" ht="29" customHeight="1" spans="1:20">
      <c r="A121" s="72" t="s">
        <v>365</v>
      </c>
      <c r="B121" s="46"/>
      <c r="C121" s="46"/>
      <c r="D121" s="46"/>
      <c r="E121" s="46"/>
      <c r="F121" s="46" t="s">
        <v>152</v>
      </c>
      <c r="G121" s="46"/>
      <c r="H121" s="46" t="s">
        <v>26</v>
      </c>
      <c r="I121" s="46" t="s">
        <v>26</v>
      </c>
      <c r="J121" s="46" t="s">
        <v>26</v>
      </c>
      <c r="K121" s="63">
        <f>L121+M121+P121</f>
        <v>0</v>
      </c>
      <c r="L121" s="63"/>
      <c r="M121" s="63"/>
      <c r="N121" s="63"/>
      <c r="O121" s="63"/>
      <c r="P121" s="63"/>
      <c r="Q121" s="46" t="s">
        <v>26</v>
      </c>
      <c r="R121" s="46" t="s">
        <v>26</v>
      </c>
      <c r="S121" s="68" t="s">
        <v>26</v>
      </c>
      <c r="T121" s="45"/>
    </row>
    <row r="122" s="34" customFormat="1" ht="29" customHeight="1" spans="1:20">
      <c r="A122" s="73" t="s">
        <v>366</v>
      </c>
      <c r="B122" s="46"/>
      <c r="C122" s="46"/>
      <c r="D122" s="46"/>
      <c r="E122" s="46"/>
      <c r="F122" s="46" t="s">
        <v>137</v>
      </c>
      <c r="G122" s="46"/>
      <c r="H122" s="46" t="s">
        <v>26</v>
      </c>
      <c r="I122" s="46" t="s">
        <v>26</v>
      </c>
      <c r="J122" s="46" t="s">
        <v>26</v>
      </c>
      <c r="K122" s="63">
        <f>L122+M122+P122</f>
        <v>0</v>
      </c>
      <c r="L122" s="63"/>
      <c r="M122" s="63">
        <v>0</v>
      </c>
      <c r="N122" s="63"/>
      <c r="O122" s="63"/>
      <c r="P122" s="63"/>
      <c r="Q122" s="46" t="s">
        <v>26</v>
      </c>
      <c r="R122" s="46" t="s">
        <v>26</v>
      </c>
      <c r="S122" s="68" t="s">
        <v>26</v>
      </c>
      <c r="T122" s="45"/>
    </row>
    <row r="123" s="34" customFormat="1" ht="29" customHeight="1" spans="1:20">
      <c r="A123" s="73" t="s">
        <v>367</v>
      </c>
      <c r="B123" s="46">
        <v>0</v>
      </c>
      <c r="C123" s="46"/>
      <c r="D123" s="46"/>
      <c r="E123" s="46"/>
      <c r="F123" s="46" t="s">
        <v>26</v>
      </c>
      <c r="G123" s="46" t="s">
        <v>26</v>
      </c>
      <c r="H123" s="46" t="s">
        <v>26</v>
      </c>
      <c r="I123" s="46" t="s">
        <v>26</v>
      </c>
      <c r="J123" s="46" t="s">
        <v>26</v>
      </c>
      <c r="K123" s="63"/>
      <c r="L123" s="63"/>
      <c r="M123" s="63" t="s">
        <v>26</v>
      </c>
      <c r="N123" s="63" t="s">
        <v>26</v>
      </c>
      <c r="O123" s="63" t="s">
        <v>26</v>
      </c>
      <c r="P123" s="63" t="s">
        <v>26</v>
      </c>
      <c r="Q123" s="46" t="s">
        <v>26</v>
      </c>
      <c r="R123" s="46" t="s">
        <v>26</v>
      </c>
      <c r="S123" s="68" t="s">
        <v>26</v>
      </c>
      <c r="T123" s="45"/>
    </row>
    <row r="124" s="34" customFormat="1" ht="29" customHeight="1" spans="1:20">
      <c r="A124" s="73" t="s">
        <v>368</v>
      </c>
      <c r="B124" s="46">
        <v>1</v>
      </c>
      <c r="C124" s="46"/>
      <c r="D124" s="46"/>
      <c r="E124" s="46" t="s">
        <v>30</v>
      </c>
      <c r="F124" s="46" t="s">
        <v>137</v>
      </c>
      <c r="G124" s="46"/>
      <c r="H124" s="46"/>
      <c r="I124" s="46"/>
      <c r="J124" s="46">
        <v>2023</v>
      </c>
      <c r="K124" s="63">
        <v>480</v>
      </c>
      <c r="L124" s="63"/>
      <c r="M124" s="63">
        <v>480</v>
      </c>
      <c r="N124" s="63"/>
      <c r="O124" s="63"/>
      <c r="P124" s="63"/>
      <c r="Q124" s="46"/>
      <c r="R124" s="46"/>
      <c r="S124" s="68"/>
      <c r="T124" s="45"/>
    </row>
    <row r="125" s="34" customFormat="1" ht="47" customHeight="1" spans="1:20">
      <c r="A125" s="74" t="s">
        <v>369</v>
      </c>
      <c r="B125" s="46">
        <v>1</v>
      </c>
      <c r="C125" s="46" t="s">
        <v>99</v>
      </c>
      <c r="D125" s="46"/>
      <c r="E125" s="46" t="s">
        <v>30</v>
      </c>
      <c r="F125" s="46" t="s">
        <v>26</v>
      </c>
      <c r="G125" s="46" t="s">
        <v>26</v>
      </c>
      <c r="H125" s="75" t="s">
        <v>370</v>
      </c>
      <c r="I125" s="46" t="s">
        <v>99</v>
      </c>
      <c r="J125" s="46">
        <v>2023</v>
      </c>
      <c r="K125" s="63">
        <v>300</v>
      </c>
      <c r="L125" s="63"/>
      <c r="M125" s="63">
        <v>300</v>
      </c>
      <c r="N125" s="63"/>
      <c r="O125" s="63"/>
      <c r="P125" s="63"/>
      <c r="Q125" s="46" t="s">
        <v>101</v>
      </c>
      <c r="R125" s="46" t="s">
        <v>45</v>
      </c>
      <c r="S125" s="68" t="s">
        <v>371</v>
      </c>
      <c r="T125" s="45"/>
    </row>
    <row r="126" s="34" customFormat="1" ht="29" customHeight="1" spans="1:20">
      <c r="A126" s="73" t="s">
        <v>372</v>
      </c>
      <c r="B126" s="46">
        <f>SUM(B127:B140)</f>
        <v>31</v>
      </c>
      <c r="C126" s="46"/>
      <c r="D126" s="46"/>
      <c r="E126" s="46"/>
      <c r="F126" s="46" t="s">
        <v>26</v>
      </c>
      <c r="G126" s="46" t="s">
        <v>26</v>
      </c>
      <c r="H126" s="46" t="s">
        <v>26</v>
      </c>
      <c r="I126" s="46" t="s">
        <v>26</v>
      </c>
      <c r="J126" s="46" t="s">
        <v>26</v>
      </c>
      <c r="K126" s="63">
        <f t="shared" ref="K126:P126" si="25">K127+K128+K133+K140</f>
        <v>5981</v>
      </c>
      <c r="L126" s="63">
        <f t="shared" si="25"/>
        <v>2466</v>
      </c>
      <c r="M126" s="63">
        <f t="shared" si="25"/>
        <v>2542</v>
      </c>
      <c r="N126" s="63">
        <f t="shared" si="25"/>
        <v>973</v>
      </c>
      <c r="O126" s="63">
        <f t="shared" si="25"/>
        <v>0</v>
      </c>
      <c r="P126" s="63">
        <f t="shared" si="25"/>
        <v>0</v>
      </c>
      <c r="Q126" s="46" t="s">
        <v>26</v>
      </c>
      <c r="R126" s="46" t="s">
        <v>26</v>
      </c>
      <c r="S126" s="68" t="s">
        <v>26</v>
      </c>
      <c r="T126" s="45"/>
    </row>
    <row r="127" s="34" customFormat="1" ht="29" customHeight="1" spans="1:20">
      <c r="A127" s="73" t="s">
        <v>373</v>
      </c>
      <c r="B127" s="46"/>
      <c r="C127" s="46"/>
      <c r="D127" s="46"/>
      <c r="E127" s="46" t="s">
        <v>30</v>
      </c>
      <c r="F127" s="46" t="s">
        <v>374</v>
      </c>
      <c r="G127" s="46"/>
      <c r="H127" s="51"/>
      <c r="I127" s="46"/>
      <c r="J127" s="46"/>
      <c r="K127" s="63"/>
      <c r="L127" s="63"/>
      <c r="M127" s="63"/>
      <c r="N127" s="63"/>
      <c r="O127" s="63"/>
      <c r="P127" s="63"/>
      <c r="Q127" s="46"/>
      <c r="R127" s="46"/>
      <c r="S127" s="68"/>
      <c r="T127" s="45"/>
    </row>
    <row r="128" s="34" customFormat="1" ht="29" customHeight="1" spans="1:20">
      <c r="A128" s="45" t="s">
        <v>375</v>
      </c>
      <c r="B128" s="46">
        <v>4</v>
      </c>
      <c r="C128" s="46"/>
      <c r="D128" s="46"/>
      <c r="E128" s="46" t="s">
        <v>30</v>
      </c>
      <c r="F128" s="46" t="s">
        <v>376</v>
      </c>
      <c r="G128" s="46"/>
      <c r="H128" s="47"/>
      <c r="I128" s="45"/>
      <c r="J128" s="46"/>
      <c r="K128" s="63">
        <f t="shared" ref="K128:P128" si="26">SUM(K129:K132)</f>
        <v>973</v>
      </c>
      <c r="L128" s="63">
        <f t="shared" si="26"/>
        <v>0</v>
      </c>
      <c r="M128" s="63">
        <f t="shared" si="26"/>
        <v>0</v>
      </c>
      <c r="N128" s="63">
        <f t="shared" si="26"/>
        <v>973</v>
      </c>
      <c r="O128" s="63">
        <f t="shared" si="26"/>
        <v>0</v>
      </c>
      <c r="P128" s="63">
        <f t="shared" si="26"/>
        <v>0</v>
      </c>
      <c r="Q128" s="51"/>
      <c r="R128" s="46"/>
      <c r="S128" s="68"/>
      <c r="T128" s="45"/>
    </row>
    <row r="129" s="34" customFormat="1" ht="131" customHeight="1" spans="1:20">
      <c r="A129" s="46" t="s">
        <v>377</v>
      </c>
      <c r="B129" s="46">
        <v>1</v>
      </c>
      <c r="C129" s="46" t="s">
        <v>378</v>
      </c>
      <c r="D129" s="46" t="s">
        <v>379</v>
      </c>
      <c r="E129" s="46" t="s">
        <v>30</v>
      </c>
      <c r="F129" s="46" t="s">
        <v>376</v>
      </c>
      <c r="G129" s="46">
        <v>4</v>
      </c>
      <c r="H129" s="46" t="s">
        <v>380</v>
      </c>
      <c r="I129" s="46" t="s">
        <v>379</v>
      </c>
      <c r="J129" s="46">
        <v>2023</v>
      </c>
      <c r="K129" s="63">
        <v>143</v>
      </c>
      <c r="L129" s="63"/>
      <c r="M129" s="63"/>
      <c r="N129" s="63">
        <v>143</v>
      </c>
      <c r="O129" s="63"/>
      <c r="P129" s="63"/>
      <c r="Q129" s="51" t="s">
        <v>381</v>
      </c>
      <c r="R129" s="46" t="s">
        <v>38</v>
      </c>
      <c r="S129" s="68" t="s">
        <v>382</v>
      </c>
      <c r="T129" s="45"/>
    </row>
    <row r="130" s="34" customFormat="1" ht="60" customHeight="1" spans="1:20">
      <c r="A130" s="46" t="s">
        <v>383</v>
      </c>
      <c r="B130" s="46">
        <v>1</v>
      </c>
      <c r="C130" s="46" t="s">
        <v>175</v>
      </c>
      <c r="D130" s="46" t="s">
        <v>384</v>
      </c>
      <c r="E130" s="46" t="s">
        <v>30</v>
      </c>
      <c r="F130" s="46" t="s">
        <v>376</v>
      </c>
      <c r="G130" s="46">
        <v>1</v>
      </c>
      <c r="H130" s="46" t="s">
        <v>385</v>
      </c>
      <c r="I130" s="46" t="s">
        <v>386</v>
      </c>
      <c r="J130" s="46">
        <v>2023</v>
      </c>
      <c r="K130" s="63">
        <v>260</v>
      </c>
      <c r="L130" s="63"/>
      <c r="M130" s="63"/>
      <c r="N130" s="63">
        <v>260</v>
      </c>
      <c r="O130" s="63"/>
      <c r="P130" s="63"/>
      <c r="Q130" s="51" t="s">
        <v>381</v>
      </c>
      <c r="R130" s="46" t="s">
        <v>38</v>
      </c>
      <c r="S130" s="68" t="s">
        <v>387</v>
      </c>
      <c r="T130" s="45"/>
    </row>
    <row r="131" s="34" customFormat="1" ht="151" customHeight="1" spans="1:20">
      <c r="A131" s="45" t="s">
        <v>388</v>
      </c>
      <c r="B131" s="46">
        <v>1</v>
      </c>
      <c r="C131" s="46" t="s">
        <v>78</v>
      </c>
      <c r="D131" s="46" t="s">
        <v>79</v>
      </c>
      <c r="E131" s="46" t="s">
        <v>30</v>
      </c>
      <c r="F131" s="46" t="s">
        <v>137</v>
      </c>
      <c r="G131" s="46">
        <v>1</v>
      </c>
      <c r="H131" s="45" t="s">
        <v>389</v>
      </c>
      <c r="I131" s="46" t="s">
        <v>79</v>
      </c>
      <c r="J131" s="46" t="s">
        <v>390</v>
      </c>
      <c r="K131" s="63">
        <v>470</v>
      </c>
      <c r="L131" s="63"/>
      <c r="M131" s="63"/>
      <c r="N131" s="63">
        <v>470</v>
      </c>
      <c r="O131" s="63"/>
      <c r="P131" s="63"/>
      <c r="Q131" s="51" t="s">
        <v>381</v>
      </c>
      <c r="R131" s="46" t="s">
        <v>38</v>
      </c>
      <c r="S131" s="68" t="s">
        <v>391</v>
      </c>
      <c r="T131" s="45"/>
    </row>
    <row r="132" s="34" customFormat="1" ht="108" customHeight="1" spans="1:20">
      <c r="A132" s="45" t="s">
        <v>392</v>
      </c>
      <c r="B132" s="46">
        <v>1</v>
      </c>
      <c r="C132" s="46" t="s">
        <v>126</v>
      </c>
      <c r="D132" s="46" t="s">
        <v>393</v>
      </c>
      <c r="E132" s="46" t="s">
        <v>30</v>
      </c>
      <c r="F132" s="46" t="s">
        <v>376</v>
      </c>
      <c r="G132" s="46">
        <v>1</v>
      </c>
      <c r="H132" s="47" t="s">
        <v>394</v>
      </c>
      <c r="I132" s="46" t="s">
        <v>395</v>
      </c>
      <c r="J132" s="46">
        <v>2023</v>
      </c>
      <c r="K132" s="63">
        <v>100</v>
      </c>
      <c r="L132" s="63"/>
      <c r="M132" s="63"/>
      <c r="N132" s="63">
        <v>100</v>
      </c>
      <c r="O132" s="63"/>
      <c r="P132" s="63"/>
      <c r="Q132" s="51" t="s">
        <v>381</v>
      </c>
      <c r="R132" s="46" t="s">
        <v>38</v>
      </c>
      <c r="S132" s="68" t="s">
        <v>396</v>
      </c>
      <c r="T132" s="45"/>
    </row>
    <row r="133" s="34" customFormat="1" ht="29" customHeight="1" spans="1:20">
      <c r="A133" s="45" t="s">
        <v>397</v>
      </c>
      <c r="B133" s="46">
        <v>6</v>
      </c>
      <c r="C133" s="46"/>
      <c r="D133" s="46"/>
      <c r="E133" s="46" t="s">
        <v>30</v>
      </c>
      <c r="F133" s="46" t="s">
        <v>376</v>
      </c>
      <c r="G133" s="46"/>
      <c r="H133" s="51"/>
      <c r="I133" s="46"/>
      <c r="J133" s="46"/>
      <c r="K133" s="63">
        <f t="shared" ref="K133:P133" si="27">SUM(K134:K139)</f>
        <v>2542</v>
      </c>
      <c r="L133" s="63">
        <f t="shared" si="27"/>
        <v>0</v>
      </c>
      <c r="M133" s="63">
        <f t="shared" si="27"/>
        <v>2542</v>
      </c>
      <c r="N133" s="63">
        <f t="shared" si="27"/>
        <v>0</v>
      </c>
      <c r="O133" s="63">
        <f t="shared" si="27"/>
        <v>0</v>
      </c>
      <c r="P133" s="63">
        <f t="shared" si="27"/>
        <v>0</v>
      </c>
      <c r="Q133" s="46"/>
      <c r="R133" s="46"/>
      <c r="S133" s="68"/>
      <c r="T133" s="45"/>
    </row>
    <row r="134" s="34" customFormat="1" ht="47" customHeight="1" spans="1:20">
      <c r="A134" s="45" t="s">
        <v>398</v>
      </c>
      <c r="B134" s="46">
        <v>1</v>
      </c>
      <c r="C134" s="46" t="s">
        <v>49</v>
      </c>
      <c r="D134" s="46" t="s">
        <v>399</v>
      </c>
      <c r="E134" s="46" t="s">
        <v>30</v>
      </c>
      <c r="F134" s="46" t="s">
        <v>376</v>
      </c>
      <c r="G134" s="46">
        <v>3</v>
      </c>
      <c r="H134" s="51" t="s">
        <v>400</v>
      </c>
      <c r="I134" s="46" t="s">
        <v>399</v>
      </c>
      <c r="J134" s="46">
        <v>2023</v>
      </c>
      <c r="K134" s="63">
        <v>240</v>
      </c>
      <c r="L134" s="63"/>
      <c r="M134" s="63">
        <v>240</v>
      </c>
      <c r="N134" s="63"/>
      <c r="O134" s="63"/>
      <c r="P134" s="46"/>
      <c r="Q134" s="51" t="s">
        <v>381</v>
      </c>
      <c r="R134" s="46" t="s">
        <v>38</v>
      </c>
      <c r="S134" s="68" t="s">
        <v>401</v>
      </c>
      <c r="T134" s="45"/>
    </row>
    <row r="135" s="34" customFormat="1" ht="141" customHeight="1" spans="1:20">
      <c r="A135" s="46" t="s">
        <v>402</v>
      </c>
      <c r="B135" s="46">
        <v>1</v>
      </c>
      <c r="C135" s="46" t="s">
        <v>99</v>
      </c>
      <c r="D135" s="46"/>
      <c r="E135" s="46" t="s">
        <v>30</v>
      </c>
      <c r="F135" s="46" t="s">
        <v>403</v>
      </c>
      <c r="G135" s="46">
        <v>1</v>
      </c>
      <c r="H135" s="51" t="s">
        <v>404</v>
      </c>
      <c r="I135" s="46" t="s">
        <v>405</v>
      </c>
      <c r="J135" s="46">
        <v>2023</v>
      </c>
      <c r="K135" s="63">
        <v>300</v>
      </c>
      <c r="L135" s="63"/>
      <c r="M135" s="63">
        <v>300</v>
      </c>
      <c r="N135" s="63"/>
      <c r="O135" s="63"/>
      <c r="P135" s="63"/>
      <c r="Q135" s="51" t="s">
        <v>381</v>
      </c>
      <c r="R135" s="46" t="s">
        <v>38</v>
      </c>
      <c r="S135" s="68" t="s">
        <v>406</v>
      </c>
      <c r="T135" s="45"/>
    </row>
    <row r="136" s="34" customFormat="1" ht="88" customHeight="1" spans="1:20">
      <c r="A136" s="46" t="s">
        <v>407</v>
      </c>
      <c r="B136" s="46">
        <v>1</v>
      </c>
      <c r="C136" s="46" t="s">
        <v>78</v>
      </c>
      <c r="D136" s="46" t="s">
        <v>408</v>
      </c>
      <c r="E136" s="46" t="s">
        <v>30</v>
      </c>
      <c r="F136" s="46" t="s">
        <v>376</v>
      </c>
      <c r="G136" s="46">
        <v>2</v>
      </c>
      <c r="H136" s="51" t="s">
        <v>409</v>
      </c>
      <c r="I136" s="46" t="s">
        <v>408</v>
      </c>
      <c r="J136" s="46">
        <v>2023</v>
      </c>
      <c r="K136" s="63">
        <v>457</v>
      </c>
      <c r="L136" s="63"/>
      <c r="M136" s="63">
        <v>457</v>
      </c>
      <c r="N136" s="63"/>
      <c r="O136" s="63"/>
      <c r="P136" s="63"/>
      <c r="Q136" s="51" t="s">
        <v>381</v>
      </c>
      <c r="R136" s="46" t="s">
        <v>38</v>
      </c>
      <c r="S136" s="68" t="s">
        <v>410</v>
      </c>
      <c r="T136" s="45"/>
    </row>
    <row r="137" s="34" customFormat="1" ht="136" customHeight="1" spans="1:20">
      <c r="A137" s="46" t="s">
        <v>411</v>
      </c>
      <c r="B137" s="46">
        <v>1</v>
      </c>
      <c r="C137" s="46" t="s">
        <v>412</v>
      </c>
      <c r="D137" s="46"/>
      <c r="E137" s="46" t="s">
        <v>30</v>
      </c>
      <c r="F137" s="46" t="s">
        <v>104</v>
      </c>
      <c r="G137" s="46">
        <v>1</v>
      </c>
      <c r="H137" s="51" t="s">
        <v>413</v>
      </c>
      <c r="I137" s="46" t="s">
        <v>414</v>
      </c>
      <c r="J137" s="46">
        <v>2023</v>
      </c>
      <c r="K137" s="46">
        <v>1200</v>
      </c>
      <c r="L137" s="63"/>
      <c r="M137" s="46">
        <v>1200</v>
      </c>
      <c r="N137" s="63"/>
      <c r="O137" s="63"/>
      <c r="P137" s="63"/>
      <c r="Q137" s="51" t="s">
        <v>381</v>
      </c>
      <c r="R137" s="46" t="s">
        <v>38</v>
      </c>
      <c r="S137" s="68" t="s">
        <v>415</v>
      </c>
      <c r="T137" s="45"/>
    </row>
    <row r="138" s="34" customFormat="1" ht="110" customHeight="1" spans="1:20">
      <c r="A138" s="45" t="s">
        <v>416</v>
      </c>
      <c r="B138" s="46">
        <v>1</v>
      </c>
      <c r="C138" s="46" t="s">
        <v>175</v>
      </c>
      <c r="D138" s="46" t="s">
        <v>417</v>
      </c>
      <c r="E138" s="46" t="s">
        <v>30</v>
      </c>
      <c r="F138" s="46" t="s">
        <v>376</v>
      </c>
      <c r="G138" s="46">
        <v>2</v>
      </c>
      <c r="H138" s="47" t="s">
        <v>418</v>
      </c>
      <c r="I138" s="46" t="s">
        <v>419</v>
      </c>
      <c r="J138" s="46">
        <v>2023</v>
      </c>
      <c r="K138" s="63">
        <v>105</v>
      </c>
      <c r="L138" s="63"/>
      <c r="M138" s="63">
        <v>105</v>
      </c>
      <c r="N138" s="63"/>
      <c r="O138" s="63"/>
      <c r="P138" s="63"/>
      <c r="Q138" s="46" t="s">
        <v>420</v>
      </c>
      <c r="R138" s="46" t="s">
        <v>38</v>
      </c>
      <c r="S138" s="68" t="s">
        <v>421</v>
      </c>
      <c r="T138" s="45"/>
    </row>
    <row r="139" s="34" customFormat="1" ht="93" customHeight="1" spans="1:20">
      <c r="A139" s="46" t="s">
        <v>422</v>
      </c>
      <c r="B139" s="46">
        <v>1</v>
      </c>
      <c r="C139" s="46"/>
      <c r="D139" s="46"/>
      <c r="E139" s="46" t="s">
        <v>30</v>
      </c>
      <c r="F139" s="46"/>
      <c r="G139" s="46"/>
      <c r="H139" s="51" t="s">
        <v>423</v>
      </c>
      <c r="I139" s="46" t="s">
        <v>424</v>
      </c>
      <c r="J139" s="46">
        <v>2023</v>
      </c>
      <c r="K139" s="63">
        <v>240</v>
      </c>
      <c r="L139" s="63"/>
      <c r="M139" s="63">
        <v>240</v>
      </c>
      <c r="N139" s="63"/>
      <c r="O139" s="63"/>
      <c r="P139" s="63"/>
      <c r="Q139" s="51" t="s">
        <v>381</v>
      </c>
      <c r="R139" s="46" t="s">
        <v>38</v>
      </c>
      <c r="S139" s="68" t="s">
        <v>425</v>
      </c>
      <c r="T139" s="45"/>
    </row>
    <row r="140" s="34" customFormat="1" ht="29" customHeight="1" spans="1:20">
      <c r="A140" s="45" t="s">
        <v>426</v>
      </c>
      <c r="B140" s="46">
        <v>11</v>
      </c>
      <c r="C140" s="46"/>
      <c r="D140" s="46"/>
      <c r="E140" s="46" t="s">
        <v>30</v>
      </c>
      <c r="F140" s="46" t="s">
        <v>376</v>
      </c>
      <c r="G140" s="46"/>
      <c r="H140" s="51"/>
      <c r="I140" s="46"/>
      <c r="J140" s="46"/>
      <c r="K140" s="63">
        <f t="shared" ref="K140:P140" si="28">SUM(K141:K151)</f>
        <v>2466</v>
      </c>
      <c r="L140" s="63">
        <f t="shared" si="28"/>
        <v>2466</v>
      </c>
      <c r="M140" s="63">
        <f t="shared" si="28"/>
        <v>0</v>
      </c>
      <c r="N140" s="63">
        <f t="shared" si="28"/>
        <v>0</v>
      </c>
      <c r="O140" s="63">
        <f t="shared" si="28"/>
        <v>0</v>
      </c>
      <c r="P140" s="63">
        <f t="shared" si="28"/>
        <v>0</v>
      </c>
      <c r="Q140" s="46"/>
      <c r="R140" s="46"/>
      <c r="S140" s="68"/>
      <c r="T140" s="45"/>
    </row>
    <row r="141" s="34" customFormat="1" ht="90" customHeight="1" spans="1:20">
      <c r="A141" s="76" t="s">
        <v>427</v>
      </c>
      <c r="B141" s="76">
        <v>1</v>
      </c>
      <c r="C141" s="76" t="s">
        <v>99</v>
      </c>
      <c r="D141" s="76"/>
      <c r="E141" s="76" t="s">
        <v>30</v>
      </c>
      <c r="F141" s="76" t="s">
        <v>376</v>
      </c>
      <c r="G141" s="46">
        <v>43</v>
      </c>
      <c r="H141" s="51" t="s">
        <v>428</v>
      </c>
      <c r="I141" s="46" t="s">
        <v>99</v>
      </c>
      <c r="J141" s="46">
        <v>2023</v>
      </c>
      <c r="K141" s="63">
        <v>620</v>
      </c>
      <c r="L141" s="63">
        <v>620</v>
      </c>
      <c r="M141" s="63"/>
      <c r="N141" s="63"/>
      <c r="O141" s="63"/>
      <c r="P141" s="63"/>
      <c r="Q141" s="46" t="s">
        <v>189</v>
      </c>
      <c r="R141" s="46" t="s">
        <v>38</v>
      </c>
      <c r="S141" s="68" t="s">
        <v>429</v>
      </c>
      <c r="T141" s="45"/>
    </row>
    <row r="142" s="34" customFormat="1" ht="99" customHeight="1" spans="1:20">
      <c r="A142" s="45" t="s">
        <v>430</v>
      </c>
      <c r="B142" s="46">
        <v>1</v>
      </c>
      <c r="C142" s="46" t="s">
        <v>431</v>
      </c>
      <c r="D142" s="46" t="s">
        <v>432</v>
      </c>
      <c r="E142" s="46" t="s">
        <v>30</v>
      </c>
      <c r="F142" s="46" t="s">
        <v>433</v>
      </c>
      <c r="G142" s="47" t="s">
        <v>434</v>
      </c>
      <c r="H142" s="47" t="s">
        <v>435</v>
      </c>
      <c r="I142" s="46" t="s">
        <v>436</v>
      </c>
      <c r="J142" s="46">
        <v>2023</v>
      </c>
      <c r="K142" s="63">
        <v>946</v>
      </c>
      <c r="L142" s="63">
        <v>946</v>
      </c>
      <c r="M142" s="63">
        <v>0</v>
      </c>
      <c r="N142" s="63">
        <v>0</v>
      </c>
      <c r="O142" s="63">
        <v>0</v>
      </c>
      <c r="P142" s="63">
        <v>0</v>
      </c>
      <c r="Q142" s="46" t="s">
        <v>437</v>
      </c>
      <c r="R142" s="46" t="s">
        <v>38</v>
      </c>
      <c r="S142" s="68" t="s">
        <v>438</v>
      </c>
      <c r="T142" s="46"/>
    </row>
    <row r="143" s="34" customFormat="1" ht="62" customHeight="1" spans="1:20">
      <c r="A143" s="77" t="s">
        <v>439</v>
      </c>
      <c r="B143" s="46">
        <v>1</v>
      </c>
      <c r="C143" s="46" t="s">
        <v>166</v>
      </c>
      <c r="D143" s="46" t="s">
        <v>440</v>
      </c>
      <c r="E143" s="46" t="s">
        <v>30</v>
      </c>
      <c r="F143" s="46" t="s">
        <v>376</v>
      </c>
      <c r="G143" s="46">
        <v>1</v>
      </c>
      <c r="H143" s="51" t="s">
        <v>441</v>
      </c>
      <c r="I143" s="81" t="s">
        <v>440</v>
      </c>
      <c r="J143" s="46">
        <v>2023</v>
      </c>
      <c r="K143" s="63">
        <v>100</v>
      </c>
      <c r="L143" s="63">
        <v>100</v>
      </c>
      <c r="M143" s="63"/>
      <c r="N143" s="63"/>
      <c r="O143" s="63"/>
      <c r="P143" s="63"/>
      <c r="Q143" s="46" t="s">
        <v>442</v>
      </c>
      <c r="R143" s="46" t="s">
        <v>38</v>
      </c>
      <c r="S143" s="68" t="s">
        <v>443</v>
      </c>
      <c r="T143" s="45"/>
    </row>
    <row r="144" s="34" customFormat="1" ht="55" customHeight="1" spans="1:20">
      <c r="A144" s="77" t="s">
        <v>444</v>
      </c>
      <c r="B144" s="46">
        <v>1</v>
      </c>
      <c r="C144" s="46" t="s">
        <v>259</v>
      </c>
      <c r="D144" s="46" t="s">
        <v>445</v>
      </c>
      <c r="E144" s="46" t="s">
        <v>30</v>
      </c>
      <c r="F144" s="46" t="s">
        <v>376</v>
      </c>
      <c r="G144" s="46">
        <v>1</v>
      </c>
      <c r="H144" s="51" t="s">
        <v>446</v>
      </c>
      <c r="I144" s="81" t="s">
        <v>445</v>
      </c>
      <c r="J144" s="46">
        <v>2023</v>
      </c>
      <c r="K144" s="63">
        <v>100</v>
      </c>
      <c r="L144" s="63">
        <v>100</v>
      </c>
      <c r="M144" s="63"/>
      <c r="N144" s="63"/>
      <c r="O144" s="63"/>
      <c r="P144" s="63"/>
      <c r="Q144" s="46" t="s">
        <v>442</v>
      </c>
      <c r="R144" s="46" t="s">
        <v>38</v>
      </c>
      <c r="S144" s="68" t="s">
        <v>447</v>
      </c>
      <c r="T144" s="45"/>
    </row>
    <row r="145" s="34" customFormat="1" ht="68" customHeight="1" spans="1:20">
      <c r="A145" s="77" t="s">
        <v>448</v>
      </c>
      <c r="B145" s="46">
        <v>1</v>
      </c>
      <c r="C145" s="46" t="s">
        <v>78</v>
      </c>
      <c r="D145" s="46" t="s">
        <v>449</v>
      </c>
      <c r="E145" s="46" t="s">
        <v>30</v>
      </c>
      <c r="F145" s="46" t="s">
        <v>376</v>
      </c>
      <c r="G145" s="46">
        <v>1</v>
      </c>
      <c r="H145" s="51" t="s">
        <v>446</v>
      </c>
      <c r="I145" s="81" t="s">
        <v>449</v>
      </c>
      <c r="J145" s="46">
        <v>2023</v>
      </c>
      <c r="K145" s="63">
        <v>100</v>
      </c>
      <c r="L145" s="63">
        <v>100</v>
      </c>
      <c r="M145" s="63"/>
      <c r="N145" s="63"/>
      <c r="O145" s="63"/>
      <c r="P145" s="63"/>
      <c r="Q145" s="46" t="s">
        <v>442</v>
      </c>
      <c r="R145" s="46" t="s">
        <v>38</v>
      </c>
      <c r="S145" s="68" t="s">
        <v>447</v>
      </c>
      <c r="T145" s="45"/>
    </row>
    <row r="146" s="34" customFormat="1" ht="75" customHeight="1" spans="1:20">
      <c r="A146" s="77" t="s">
        <v>450</v>
      </c>
      <c r="B146" s="46">
        <v>1</v>
      </c>
      <c r="C146" s="46" t="s">
        <v>72</v>
      </c>
      <c r="D146" s="46" t="s">
        <v>451</v>
      </c>
      <c r="E146" s="46" t="s">
        <v>30</v>
      </c>
      <c r="F146" s="46" t="s">
        <v>376</v>
      </c>
      <c r="G146" s="46">
        <v>1</v>
      </c>
      <c r="H146" s="51" t="s">
        <v>452</v>
      </c>
      <c r="I146" s="81" t="s">
        <v>451</v>
      </c>
      <c r="J146" s="46">
        <v>2023</v>
      </c>
      <c r="K146" s="63">
        <v>100</v>
      </c>
      <c r="L146" s="63">
        <v>100</v>
      </c>
      <c r="M146" s="63"/>
      <c r="N146" s="63"/>
      <c r="O146" s="63"/>
      <c r="P146" s="63"/>
      <c r="Q146" s="46" t="s">
        <v>442</v>
      </c>
      <c r="R146" s="46" t="s">
        <v>38</v>
      </c>
      <c r="S146" s="68" t="s">
        <v>453</v>
      </c>
      <c r="T146" s="45"/>
    </row>
    <row r="147" s="34" customFormat="1" ht="57" customHeight="1" spans="1:20">
      <c r="A147" s="77" t="s">
        <v>454</v>
      </c>
      <c r="B147" s="46">
        <v>1</v>
      </c>
      <c r="C147" s="46" t="s">
        <v>33</v>
      </c>
      <c r="D147" s="46" t="s">
        <v>455</v>
      </c>
      <c r="E147" s="46" t="s">
        <v>30</v>
      </c>
      <c r="F147" s="46" t="s">
        <v>376</v>
      </c>
      <c r="G147" s="46">
        <v>1</v>
      </c>
      <c r="H147" s="51" t="s">
        <v>446</v>
      </c>
      <c r="I147" s="81" t="s">
        <v>455</v>
      </c>
      <c r="J147" s="46">
        <v>2023</v>
      </c>
      <c r="K147" s="63">
        <v>100</v>
      </c>
      <c r="L147" s="63">
        <v>100</v>
      </c>
      <c r="M147" s="63"/>
      <c r="N147" s="63"/>
      <c r="O147" s="63"/>
      <c r="P147" s="63"/>
      <c r="Q147" s="46" t="s">
        <v>442</v>
      </c>
      <c r="R147" s="46" t="s">
        <v>38</v>
      </c>
      <c r="S147" s="68" t="s">
        <v>447</v>
      </c>
      <c r="T147" s="45"/>
    </row>
    <row r="148" s="34" customFormat="1" ht="66" customHeight="1" spans="1:20">
      <c r="A148" s="77" t="s">
        <v>456</v>
      </c>
      <c r="B148" s="46">
        <v>1</v>
      </c>
      <c r="C148" s="46" t="s">
        <v>111</v>
      </c>
      <c r="D148" s="46" t="s">
        <v>457</v>
      </c>
      <c r="E148" s="46" t="s">
        <v>30</v>
      </c>
      <c r="F148" s="46" t="s">
        <v>376</v>
      </c>
      <c r="G148" s="46">
        <v>1</v>
      </c>
      <c r="H148" s="51" t="s">
        <v>441</v>
      </c>
      <c r="I148" s="81" t="s">
        <v>457</v>
      </c>
      <c r="J148" s="46">
        <v>2023</v>
      </c>
      <c r="K148" s="63">
        <v>100</v>
      </c>
      <c r="L148" s="63">
        <v>100</v>
      </c>
      <c r="M148" s="63"/>
      <c r="N148" s="63"/>
      <c r="O148" s="63"/>
      <c r="P148" s="63"/>
      <c r="Q148" s="46" t="s">
        <v>442</v>
      </c>
      <c r="R148" s="46" t="s">
        <v>38</v>
      </c>
      <c r="S148" s="68" t="s">
        <v>443</v>
      </c>
      <c r="T148" s="45"/>
    </row>
    <row r="149" s="34" customFormat="1" ht="65" customHeight="1" spans="1:20">
      <c r="A149" s="77" t="s">
        <v>458</v>
      </c>
      <c r="B149" s="46">
        <v>1</v>
      </c>
      <c r="C149" s="46" t="s">
        <v>145</v>
      </c>
      <c r="D149" s="46" t="s">
        <v>146</v>
      </c>
      <c r="E149" s="46" t="s">
        <v>30</v>
      </c>
      <c r="F149" s="46" t="s">
        <v>376</v>
      </c>
      <c r="G149" s="46">
        <v>1</v>
      </c>
      <c r="H149" s="51" t="s">
        <v>459</v>
      </c>
      <c r="I149" s="81" t="s">
        <v>146</v>
      </c>
      <c r="J149" s="46">
        <v>2023</v>
      </c>
      <c r="K149" s="63">
        <v>100</v>
      </c>
      <c r="L149" s="63">
        <v>100</v>
      </c>
      <c r="M149" s="63"/>
      <c r="N149" s="63"/>
      <c r="O149" s="63"/>
      <c r="P149" s="63"/>
      <c r="Q149" s="46" t="s">
        <v>442</v>
      </c>
      <c r="R149" s="46" t="s">
        <v>38</v>
      </c>
      <c r="S149" s="68" t="s">
        <v>460</v>
      </c>
      <c r="T149" s="45"/>
    </row>
    <row r="150" s="34" customFormat="1" ht="71" customHeight="1" spans="1:20">
      <c r="A150" s="77" t="s">
        <v>461</v>
      </c>
      <c r="B150" s="46">
        <v>1</v>
      </c>
      <c r="C150" s="46" t="s">
        <v>145</v>
      </c>
      <c r="D150" s="46" t="s">
        <v>462</v>
      </c>
      <c r="E150" s="46" t="s">
        <v>30</v>
      </c>
      <c r="F150" s="46" t="s">
        <v>376</v>
      </c>
      <c r="G150" s="46">
        <v>1</v>
      </c>
      <c r="H150" s="51" t="s">
        <v>452</v>
      </c>
      <c r="I150" s="81" t="s">
        <v>462</v>
      </c>
      <c r="J150" s="46">
        <v>2023</v>
      </c>
      <c r="K150" s="63">
        <v>100</v>
      </c>
      <c r="L150" s="63">
        <v>100</v>
      </c>
      <c r="M150" s="63"/>
      <c r="N150" s="63"/>
      <c r="O150" s="63"/>
      <c r="P150" s="63"/>
      <c r="Q150" s="46" t="s">
        <v>442</v>
      </c>
      <c r="R150" s="46" t="s">
        <v>38</v>
      </c>
      <c r="S150" s="68" t="s">
        <v>453</v>
      </c>
      <c r="T150" s="45"/>
    </row>
    <row r="151" s="34" customFormat="1" ht="68" customHeight="1" spans="1:20">
      <c r="A151" s="77" t="s">
        <v>463</v>
      </c>
      <c r="B151" s="46">
        <v>1</v>
      </c>
      <c r="C151" s="46" t="s">
        <v>145</v>
      </c>
      <c r="D151" s="46" t="s">
        <v>464</v>
      </c>
      <c r="E151" s="46" t="s">
        <v>30</v>
      </c>
      <c r="F151" s="46" t="s">
        <v>376</v>
      </c>
      <c r="G151" s="46">
        <v>1</v>
      </c>
      <c r="H151" s="51" t="s">
        <v>446</v>
      </c>
      <c r="I151" s="81" t="s">
        <v>464</v>
      </c>
      <c r="J151" s="46">
        <v>2023</v>
      </c>
      <c r="K151" s="63">
        <v>100</v>
      </c>
      <c r="L151" s="63">
        <v>100</v>
      </c>
      <c r="M151" s="63"/>
      <c r="N151" s="63"/>
      <c r="O151" s="63"/>
      <c r="P151" s="63"/>
      <c r="Q151" s="46" t="s">
        <v>442</v>
      </c>
      <c r="R151" s="46" t="s">
        <v>38</v>
      </c>
      <c r="S151" s="68" t="s">
        <v>447</v>
      </c>
      <c r="T151" s="45"/>
    </row>
    <row r="152" s="34" customFormat="1" ht="29" customHeight="1" spans="1:20">
      <c r="A152" s="45" t="s">
        <v>465</v>
      </c>
      <c r="B152" s="46">
        <f>SUM(B153:B158)</f>
        <v>0</v>
      </c>
      <c r="C152" s="46"/>
      <c r="D152" s="46"/>
      <c r="E152" s="46"/>
      <c r="F152" s="46" t="s">
        <v>26</v>
      </c>
      <c r="G152" s="46" t="s">
        <v>26</v>
      </c>
      <c r="H152" s="46" t="s">
        <v>26</v>
      </c>
      <c r="I152" s="46" t="s">
        <v>26</v>
      </c>
      <c r="J152" s="46" t="s">
        <v>26</v>
      </c>
      <c r="K152" s="63">
        <f>K153+K154</f>
        <v>0</v>
      </c>
      <c r="L152" s="63"/>
      <c r="M152" s="63">
        <f>M153+M154</f>
        <v>0</v>
      </c>
      <c r="N152" s="63">
        <f>N153+N154</f>
        <v>0</v>
      </c>
      <c r="O152" s="63">
        <f>O153+O154</f>
        <v>0</v>
      </c>
      <c r="P152" s="63">
        <f>P153+P154</f>
        <v>0</v>
      </c>
      <c r="Q152" s="46" t="s">
        <v>26</v>
      </c>
      <c r="R152" s="46"/>
      <c r="S152" s="68"/>
      <c r="T152" s="45"/>
    </row>
    <row r="153" s="34" customFormat="1" ht="29" customHeight="1" spans="1:20">
      <c r="A153" s="72" t="s">
        <v>466</v>
      </c>
      <c r="B153" s="46"/>
      <c r="C153" s="46"/>
      <c r="D153" s="46"/>
      <c r="E153" s="46" t="s">
        <v>30</v>
      </c>
      <c r="F153" s="46" t="s">
        <v>137</v>
      </c>
      <c r="G153" s="46"/>
      <c r="H153" s="50"/>
      <c r="I153" s="51"/>
      <c r="J153" s="46"/>
      <c r="K153" s="63"/>
      <c r="L153" s="63"/>
      <c r="M153" s="63"/>
      <c r="N153" s="63"/>
      <c r="O153" s="63"/>
      <c r="P153" s="63"/>
      <c r="Q153" s="46"/>
      <c r="R153" s="46"/>
      <c r="S153" s="68"/>
      <c r="T153" s="45"/>
    </row>
    <row r="154" s="34" customFormat="1" ht="29" customHeight="1" spans="1:20">
      <c r="A154" s="72" t="s">
        <v>467</v>
      </c>
      <c r="B154" s="46"/>
      <c r="C154" s="46"/>
      <c r="D154" s="46"/>
      <c r="E154" s="46"/>
      <c r="F154" s="46" t="s">
        <v>137</v>
      </c>
      <c r="G154" s="46"/>
      <c r="H154" s="46" t="s">
        <v>26</v>
      </c>
      <c r="I154" s="46" t="s">
        <v>26</v>
      </c>
      <c r="J154" s="46" t="s">
        <v>26</v>
      </c>
      <c r="K154" s="63"/>
      <c r="L154" s="63" t="s">
        <v>26</v>
      </c>
      <c r="M154" s="63"/>
      <c r="N154" s="63"/>
      <c r="O154" s="63"/>
      <c r="P154" s="63"/>
      <c r="Q154" s="46" t="s">
        <v>26</v>
      </c>
      <c r="R154" s="46" t="s">
        <v>26</v>
      </c>
      <c r="S154" s="68" t="s">
        <v>26</v>
      </c>
      <c r="T154" s="45"/>
    </row>
    <row r="155" s="34" customFormat="1" ht="29" customHeight="1" spans="1:20">
      <c r="A155" s="72" t="s">
        <v>468</v>
      </c>
      <c r="B155" s="46"/>
      <c r="C155" s="46"/>
      <c r="D155" s="46"/>
      <c r="E155" s="46"/>
      <c r="F155" s="46" t="s">
        <v>137</v>
      </c>
      <c r="G155" s="46"/>
      <c r="H155" s="46" t="s">
        <v>26</v>
      </c>
      <c r="I155" s="46" t="s">
        <v>26</v>
      </c>
      <c r="J155" s="46" t="s">
        <v>26</v>
      </c>
      <c r="K155" s="63"/>
      <c r="L155" s="63" t="s">
        <v>26</v>
      </c>
      <c r="M155" s="63"/>
      <c r="N155" s="63"/>
      <c r="O155" s="63"/>
      <c r="P155" s="63"/>
      <c r="Q155" s="46" t="s">
        <v>26</v>
      </c>
      <c r="R155" s="46" t="s">
        <v>26</v>
      </c>
      <c r="S155" s="68" t="s">
        <v>26</v>
      </c>
      <c r="T155" s="45"/>
    </row>
    <row r="156" s="34" customFormat="1" ht="29" customHeight="1" spans="1:20">
      <c r="A156" s="72" t="s">
        <v>469</v>
      </c>
      <c r="B156" s="46"/>
      <c r="C156" s="46"/>
      <c r="D156" s="46"/>
      <c r="E156" s="46"/>
      <c r="F156" s="46" t="s">
        <v>137</v>
      </c>
      <c r="G156" s="46"/>
      <c r="H156" s="46" t="s">
        <v>26</v>
      </c>
      <c r="I156" s="46" t="s">
        <v>26</v>
      </c>
      <c r="J156" s="46" t="s">
        <v>26</v>
      </c>
      <c r="K156" s="63"/>
      <c r="L156" s="63" t="s">
        <v>26</v>
      </c>
      <c r="M156" s="63"/>
      <c r="N156" s="63"/>
      <c r="O156" s="63"/>
      <c r="P156" s="63"/>
      <c r="Q156" s="46" t="s">
        <v>26</v>
      </c>
      <c r="R156" s="46" t="s">
        <v>26</v>
      </c>
      <c r="S156" s="68" t="s">
        <v>26</v>
      </c>
      <c r="T156" s="45"/>
    </row>
    <row r="157" s="34" customFormat="1" ht="29" customHeight="1" spans="1:20">
      <c r="A157" s="72" t="s">
        <v>470</v>
      </c>
      <c r="B157" s="46"/>
      <c r="C157" s="46"/>
      <c r="D157" s="46"/>
      <c r="E157" s="46"/>
      <c r="F157" s="46" t="s">
        <v>137</v>
      </c>
      <c r="G157" s="46"/>
      <c r="H157" s="46" t="s">
        <v>26</v>
      </c>
      <c r="I157" s="46" t="s">
        <v>26</v>
      </c>
      <c r="J157" s="46" t="s">
        <v>26</v>
      </c>
      <c r="K157" s="63"/>
      <c r="L157" s="63" t="s">
        <v>26</v>
      </c>
      <c r="M157" s="63"/>
      <c r="N157" s="63"/>
      <c r="O157" s="63"/>
      <c r="P157" s="63"/>
      <c r="Q157" s="46" t="s">
        <v>26</v>
      </c>
      <c r="R157" s="46" t="s">
        <v>26</v>
      </c>
      <c r="S157" s="68" t="s">
        <v>26</v>
      </c>
      <c r="T157" s="45"/>
    </row>
    <row r="158" s="34" customFormat="1" ht="29" customHeight="1" spans="1:20">
      <c r="A158" s="72" t="s">
        <v>471</v>
      </c>
      <c r="B158" s="46"/>
      <c r="C158" s="46"/>
      <c r="D158" s="46"/>
      <c r="E158" s="46"/>
      <c r="F158" s="46" t="s">
        <v>137</v>
      </c>
      <c r="G158" s="46"/>
      <c r="H158" s="46" t="s">
        <v>26</v>
      </c>
      <c r="I158" s="46" t="s">
        <v>26</v>
      </c>
      <c r="J158" s="46" t="s">
        <v>26</v>
      </c>
      <c r="K158" s="63"/>
      <c r="L158" s="63" t="s">
        <v>26</v>
      </c>
      <c r="M158" s="63"/>
      <c r="N158" s="63"/>
      <c r="O158" s="63"/>
      <c r="P158" s="63"/>
      <c r="Q158" s="46" t="s">
        <v>26</v>
      </c>
      <c r="R158" s="46" t="s">
        <v>26</v>
      </c>
      <c r="S158" s="68" t="s">
        <v>26</v>
      </c>
      <c r="T158" s="45"/>
    </row>
    <row r="159" s="34" customFormat="1" ht="29" customHeight="1" spans="1:20">
      <c r="A159" s="45" t="s">
        <v>472</v>
      </c>
      <c r="B159" s="46">
        <v>3</v>
      </c>
      <c r="C159" s="46"/>
      <c r="D159" s="46"/>
      <c r="E159" s="46"/>
      <c r="F159" s="46" t="s">
        <v>26</v>
      </c>
      <c r="G159" s="46" t="s">
        <v>26</v>
      </c>
      <c r="H159" s="46" t="s">
        <v>26</v>
      </c>
      <c r="I159" s="46" t="s">
        <v>26</v>
      </c>
      <c r="J159" s="46" t="s">
        <v>26</v>
      </c>
      <c r="K159" s="63">
        <f t="shared" ref="K159:P159" si="29">K160+K163+K168+K175</f>
        <v>2333</v>
      </c>
      <c r="L159" s="63">
        <f t="shared" si="29"/>
        <v>300</v>
      </c>
      <c r="M159" s="63">
        <f t="shared" si="29"/>
        <v>2033</v>
      </c>
      <c r="N159" s="63">
        <f t="shared" si="29"/>
        <v>0</v>
      </c>
      <c r="O159" s="63">
        <f t="shared" si="29"/>
        <v>0</v>
      </c>
      <c r="P159" s="63">
        <f t="shared" si="29"/>
        <v>0</v>
      </c>
      <c r="Q159" s="46" t="s">
        <v>26</v>
      </c>
      <c r="R159" s="46"/>
      <c r="S159" s="68"/>
      <c r="T159" s="45"/>
    </row>
    <row r="160" s="34" customFormat="1" ht="29" customHeight="1" spans="1:20">
      <c r="A160" s="45" t="s">
        <v>473</v>
      </c>
      <c r="B160" s="46">
        <v>2</v>
      </c>
      <c r="C160" s="46"/>
      <c r="D160" s="46"/>
      <c r="E160" s="46"/>
      <c r="F160" s="46" t="s">
        <v>42</v>
      </c>
      <c r="G160" s="46"/>
      <c r="H160" s="46" t="s">
        <v>26</v>
      </c>
      <c r="I160" s="46" t="s">
        <v>26</v>
      </c>
      <c r="J160" s="46" t="s">
        <v>26</v>
      </c>
      <c r="K160" s="63">
        <f t="shared" ref="K160:P160" si="30">K161+K162</f>
        <v>2033</v>
      </c>
      <c r="L160" s="63">
        <f t="shared" si="30"/>
        <v>0</v>
      </c>
      <c r="M160" s="63">
        <f t="shared" si="30"/>
        <v>2033</v>
      </c>
      <c r="N160" s="63">
        <f t="shared" si="30"/>
        <v>0</v>
      </c>
      <c r="O160" s="63">
        <f t="shared" si="30"/>
        <v>0</v>
      </c>
      <c r="P160" s="63">
        <f t="shared" si="30"/>
        <v>0</v>
      </c>
      <c r="Q160" s="46" t="s">
        <v>26</v>
      </c>
      <c r="R160" s="46" t="s">
        <v>26</v>
      </c>
      <c r="S160" s="68" t="s">
        <v>26</v>
      </c>
      <c r="T160" s="45"/>
    </row>
    <row r="161" s="34" customFormat="1" ht="65" customHeight="1" spans="1:20">
      <c r="A161" s="45" t="s">
        <v>474</v>
      </c>
      <c r="B161" s="46">
        <v>1</v>
      </c>
      <c r="C161" s="46" t="s">
        <v>99</v>
      </c>
      <c r="D161" s="46"/>
      <c r="E161" s="46" t="s">
        <v>30</v>
      </c>
      <c r="F161" s="46" t="s">
        <v>42</v>
      </c>
      <c r="G161" s="46">
        <v>1608</v>
      </c>
      <c r="H161" s="46" t="s">
        <v>475</v>
      </c>
      <c r="I161" s="46" t="s">
        <v>99</v>
      </c>
      <c r="J161" s="46">
        <v>2023</v>
      </c>
      <c r="K161" s="82">
        <v>1633</v>
      </c>
      <c r="L161" s="63"/>
      <c r="M161" s="82">
        <v>1633</v>
      </c>
      <c r="N161" s="63"/>
      <c r="O161" s="63"/>
      <c r="P161" s="63"/>
      <c r="Q161" s="46" t="s">
        <v>381</v>
      </c>
      <c r="R161" s="46" t="s">
        <v>45</v>
      </c>
      <c r="S161" s="68" t="s">
        <v>476</v>
      </c>
      <c r="T161" s="45"/>
    </row>
    <row r="162" s="34" customFormat="1" ht="48" customHeight="1" spans="1:20">
      <c r="A162" s="45" t="s">
        <v>477</v>
      </c>
      <c r="B162" s="46">
        <v>1</v>
      </c>
      <c r="C162" s="46" t="s">
        <v>99</v>
      </c>
      <c r="D162" s="46"/>
      <c r="E162" s="46" t="s">
        <v>30</v>
      </c>
      <c r="F162" s="46" t="s">
        <v>42</v>
      </c>
      <c r="G162" s="46">
        <v>200</v>
      </c>
      <c r="H162" s="46" t="s">
        <v>478</v>
      </c>
      <c r="I162" s="46" t="s">
        <v>99</v>
      </c>
      <c r="J162" s="46">
        <v>2023</v>
      </c>
      <c r="K162" s="82">
        <v>400</v>
      </c>
      <c r="L162" s="63"/>
      <c r="M162" s="82">
        <v>400</v>
      </c>
      <c r="N162" s="63"/>
      <c r="O162" s="63"/>
      <c r="P162" s="63"/>
      <c r="Q162" s="46" t="s">
        <v>381</v>
      </c>
      <c r="R162" s="46" t="s">
        <v>45</v>
      </c>
      <c r="S162" s="68" t="s">
        <v>479</v>
      </c>
      <c r="T162" s="45"/>
    </row>
    <row r="163" s="34" customFormat="1" ht="31" customHeight="1" spans="1:20">
      <c r="A163" s="45" t="s">
        <v>480</v>
      </c>
      <c r="B163" s="46">
        <v>1</v>
      </c>
      <c r="C163" s="46"/>
      <c r="D163" s="46"/>
      <c r="E163" s="46"/>
      <c r="F163" s="46" t="s">
        <v>26</v>
      </c>
      <c r="G163" s="46"/>
      <c r="H163" s="46" t="s">
        <v>26</v>
      </c>
      <c r="I163" s="46" t="s">
        <v>26</v>
      </c>
      <c r="J163" s="46" t="s">
        <v>26</v>
      </c>
      <c r="K163" s="63">
        <v>300</v>
      </c>
      <c r="L163" s="63">
        <v>300</v>
      </c>
      <c r="M163" s="63">
        <v>0</v>
      </c>
      <c r="N163" s="63"/>
      <c r="O163" s="63"/>
      <c r="P163" s="63"/>
      <c r="Q163" s="46" t="s">
        <v>26</v>
      </c>
      <c r="R163" s="46"/>
      <c r="S163" s="68"/>
      <c r="T163" s="45"/>
    </row>
    <row r="164" s="34" customFormat="1" ht="32" customHeight="1" spans="1:20">
      <c r="A164" s="72" t="s">
        <v>481</v>
      </c>
      <c r="B164" s="46">
        <v>1</v>
      </c>
      <c r="C164" s="46"/>
      <c r="D164" s="46"/>
      <c r="E164" s="46" t="s">
        <v>30</v>
      </c>
      <c r="F164" s="46" t="s">
        <v>137</v>
      </c>
      <c r="G164" s="46"/>
      <c r="H164" s="51"/>
      <c r="I164" s="46"/>
      <c r="J164" s="46">
        <v>2023</v>
      </c>
      <c r="K164" s="63">
        <v>300</v>
      </c>
      <c r="L164" s="63">
        <v>300</v>
      </c>
      <c r="M164" s="63"/>
      <c r="N164" s="63"/>
      <c r="O164" s="63"/>
      <c r="P164" s="63"/>
      <c r="Q164" s="46"/>
      <c r="R164" s="46"/>
      <c r="S164" s="68"/>
      <c r="T164" s="45"/>
    </row>
    <row r="165" s="34" customFormat="1" ht="143" customHeight="1" spans="1:20">
      <c r="A165" s="72" t="s">
        <v>482</v>
      </c>
      <c r="B165" s="46">
        <v>1</v>
      </c>
      <c r="C165" s="46"/>
      <c r="D165" s="46"/>
      <c r="E165" s="46" t="s">
        <v>30</v>
      </c>
      <c r="F165" s="46" t="s">
        <v>288</v>
      </c>
      <c r="G165" s="46">
        <v>1000</v>
      </c>
      <c r="H165" s="46" t="s">
        <v>483</v>
      </c>
      <c r="I165" s="46" t="s">
        <v>99</v>
      </c>
      <c r="J165" s="46">
        <v>2023</v>
      </c>
      <c r="K165" s="63">
        <v>300</v>
      </c>
      <c r="L165" s="63">
        <v>300</v>
      </c>
      <c r="M165" s="63"/>
      <c r="N165" s="63"/>
      <c r="O165" s="63"/>
      <c r="P165" s="63"/>
      <c r="Q165" s="46" t="s">
        <v>484</v>
      </c>
      <c r="R165" s="46" t="s">
        <v>45</v>
      </c>
      <c r="S165" s="68" t="s">
        <v>485</v>
      </c>
      <c r="T165" s="45"/>
    </row>
    <row r="166" s="34" customFormat="1" ht="29" customHeight="1" spans="1:20">
      <c r="A166" s="72" t="s">
        <v>486</v>
      </c>
      <c r="B166" s="46"/>
      <c r="C166" s="46"/>
      <c r="D166" s="46"/>
      <c r="E166" s="46"/>
      <c r="F166" s="46" t="s">
        <v>288</v>
      </c>
      <c r="G166" s="46"/>
      <c r="H166" s="46" t="s">
        <v>26</v>
      </c>
      <c r="I166" s="46" t="s">
        <v>26</v>
      </c>
      <c r="J166" s="46" t="s">
        <v>26</v>
      </c>
      <c r="K166" s="63"/>
      <c r="L166" s="63"/>
      <c r="M166" s="63"/>
      <c r="N166" s="63"/>
      <c r="O166" s="63"/>
      <c r="P166" s="63"/>
      <c r="Q166" s="46" t="s">
        <v>26</v>
      </c>
      <c r="R166" s="46" t="s">
        <v>26</v>
      </c>
      <c r="S166" s="68" t="s">
        <v>26</v>
      </c>
      <c r="T166" s="45"/>
    </row>
    <row r="167" s="34" customFormat="1" ht="29" customHeight="1" spans="1:20">
      <c r="A167" s="72" t="s">
        <v>487</v>
      </c>
      <c r="B167" s="46"/>
      <c r="C167" s="46"/>
      <c r="D167" s="46"/>
      <c r="E167" s="46"/>
      <c r="F167" s="46" t="s">
        <v>137</v>
      </c>
      <c r="G167" s="46"/>
      <c r="H167" s="46" t="s">
        <v>26</v>
      </c>
      <c r="I167" s="46" t="s">
        <v>26</v>
      </c>
      <c r="J167" s="46" t="s">
        <v>26</v>
      </c>
      <c r="K167" s="63"/>
      <c r="L167" s="63"/>
      <c r="M167" s="63"/>
      <c r="N167" s="63"/>
      <c r="O167" s="63"/>
      <c r="P167" s="63"/>
      <c r="Q167" s="46" t="s">
        <v>26</v>
      </c>
      <c r="R167" s="46" t="s">
        <v>26</v>
      </c>
      <c r="S167" s="68" t="s">
        <v>26</v>
      </c>
      <c r="T167" s="45"/>
    </row>
    <row r="168" s="34" customFormat="1" ht="29" customHeight="1" spans="1:20">
      <c r="A168" s="45" t="s">
        <v>488</v>
      </c>
      <c r="B168" s="46"/>
      <c r="C168" s="46"/>
      <c r="D168" s="46"/>
      <c r="E168" s="46"/>
      <c r="F168" s="46" t="s">
        <v>26</v>
      </c>
      <c r="G168" s="46" t="s">
        <v>26</v>
      </c>
      <c r="H168" s="46" t="s">
        <v>26</v>
      </c>
      <c r="I168" s="46" t="s">
        <v>26</v>
      </c>
      <c r="J168" s="46" t="s">
        <v>26</v>
      </c>
      <c r="K168" s="63">
        <f>K169+K171</f>
        <v>0</v>
      </c>
      <c r="L168" s="63">
        <f>L169+L171</f>
        <v>0</v>
      </c>
      <c r="M168" s="63"/>
      <c r="N168" s="63"/>
      <c r="O168" s="63"/>
      <c r="P168" s="63"/>
      <c r="Q168" s="46" t="s">
        <v>26</v>
      </c>
      <c r="R168" s="46" t="s">
        <v>26</v>
      </c>
      <c r="S168" s="68" t="s">
        <v>26</v>
      </c>
      <c r="T168" s="45"/>
    </row>
    <row r="169" s="34" customFormat="1" ht="29" customHeight="1" spans="1:20">
      <c r="A169" s="72" t="s">
        <v>489</v>
      </c>
      <c r="B169" s="46"/>
      <c r="C169" s="46"/>
      <c r="D169" s="46"/>
      <c r="E169" s="46"/>
      <c r="F169" s="46" t="s">
        <v>288</v>
      </c>
      <c r="G169" s="46"/>
      <c r="H169" s="46" t="s">
        <v>26</v>
      </c>
      <c r="I169" s="46" t="s">
        <v>26</v>
      </c>
      <c r="J169" s="46" t="s">
        <v>26</v>
      </c>
      <c r="K169" s="63"/>
      <c r="L169" s="63">
        <v>0</v>
      </c>
      <c r="M169" s="63"/>
      <c r="N169" s="63"/>
      <c r="O169" s="63"/>
      <c r="P169" s="63"/>
      <c r="Q169" s="46" t="s">
        <v>26</v>
      </c>
      <c r="R169" s="46" t="s">
        <v>26</v>
      </c>
      <c r="S169" s="68" t="s">
        <v>26</v>
      </c>
      <c r="T169" s="45"/>
    </row>
    <row r="170" s="34" customFormat="1" ht="29" customHeight="1" spans="1:20">
      <c r="A170" s="72" t="s">
        <v>490</v>
      </c>
      <c r="B170" s="46"/>
      <c r="C170" s="46"/>
      <c r="D170" s="46"/>
      <c r="E170" s="46"/>
      <c r="F170" s="46" t="s">
        <v>288</v>
      </c>
      <c r="G170" s="46"/>
      <c r="H170" s="46" t="s">
        <v>26</v>
      </c>
      <c r="I170" s="46" t="s">
        <v>26</v>
      </c>
      <c r="J170" s="46" t="s">
        <v>26</v>
      </c>
      <c r="K170" s="63"/>
      <c r="L170" s="63" t="s">
        <v>26</v>
      </c>
      <c r="M170" s="63"/>
      <c r="N170" s="63"/>
      <c r="O170" s="63"/>
      <c r="P170" s="63"/>
      <c r="Q170" s="46" t="s">
        <v>26</v>
      </c>
      <c r="R170" s="46" t="s">
        <v>26</v>
      </c>
      <c r="S170" s="68" t="s">
        <v>26</v>
      </c>
      <c r="T170" s="45"/>
    </row>
    <row r="171" s="34" customFormat="1" ht="29" customHeight="1" spans="1:20">
      <c r="A171" s="72" t="s">
        <v>491</v>
      </c>
      <c r="B171" s="46"/>
      <c r="C171" s="46"/>
      <c r="D171" s="46"/>
      <c r="E171" s="46"/>
      <c r="F171" s="46" t="s">
        <v>288</v>
      </c>
      <c r="G171" s="46"/>
      <c r="H171" s="46" t="s">
        <v>26</v>
      </c>
      <c r="I171" s="46" t="s">
        <v>26</v>
      </c>
      <c r="J171" s="46" t="s">
        <v>26</v>
      </c>
      <c r="K171" s="63"/>
      <c r="L171" s="63">
        <v>0</v>
      </c>
      <c r="M171" s="63"/>
      <c r="N171" s="63"/>
      <c r="O171" s="63"/>
      <c r="P171" s="63"/>
      <c r="Q171" s="46" t="s">
        <v>26</v>
      </c>
      <c r="R171" s="46" t="s">
        <v>26</v>
      </c>
      <c r="S171" s="68" t="s">
        <v>26</v>
      </c>
      <c r="T171" s="45"/>
    </row>
    <row r="172" s="34" customFormat="1" ht="29" customHeight="1" spans="1:20">
      <c r="A172" s="72" t="s">
        <v>492</v>
      </c>
      <c r="B172" s="46"/>
      <c r="C172" s="46"/>
      <c r="D172" s="46"/>
      <c r="E172" s="46"/>
      <c r="F172" s="46" t="s">
        <v>288</v>
      </c>
      <c r="G172" s="46"/>
      <c r="H172" s="46" t="s">
        <v>26</v>
      </c>
      <c r="I172" s="46" t="s">
        <v>26</v>
      </c>
      <c r="J172" s="46" t="s">
        <v>26</v>
      </c>
      <c r="K172" s="63"/>
      <c r="L172" s="63" t="s">
        <v>26</v>
      </c>
      <c r="M172" s="63"/>
      <c r="N172" s="63"/>
      <c r="O172" s="63"/>
      <c r="P172" s="63"/>
      <c r="Q172" s="46" t="s">
        <v>26</v>
      </c>
      <c r="R172" s="46" t="s">
        <v>26</v>
      </c>
      <c r="S172" s="68" t="s">
        <v>26</v>
      </c>
      <c r="T172" s="45"/>
    </row>
    <row r="173" s="34" customFormat="1" ht="29" customHeight="1" spans="1:20">
      <c r="A173" s="72" t="s">
        <v>493</v>
      </c>
      <c r="B173" s="46"/>
      <c r="C173" s="46"/>
      <c r="D173" s="46"/>
      <c r="E173" s="46"/>
      <c r="F173" s="46" t="s">
        <v>288</v>
      </c>
      <c r="G173" s="46"/>
      <c r="H173" s="46" t="s">
        <v>26</v>
      </c>
      <c r="I173" s="46" t="s">
        <v>26</v>
      </c>
      <c r="J173" s="46" t="s">
        <v>26</v>
      </c>
      <c r="K173" s="63"/>
      <c r="L173" s="63" t="s">
        <v>26</v>
      </c>
      <c r="M173" s="63"/>
      <c r="N173" s="63"/>
      <c r="O173" s="63"/>
      <c r="P173" s="63"/>
      <c r="Q173" s="46" t="s">
        <v>26</v>
      </c>
      <c r="R173" s="46" t="s">
        <v>26</v>
      </c>
      <c r="S173" s="68" t="s">
        <v>26</v>
      </c>
      <c r="T173" s="45"/>
    </row>
    <row r="174" s="34" customFormat="1" ht="29" customHeight="1" spans="1:20">
      <c r="A174" s="72" t="s">
        <v>494</v>
      </c>
      <c r="B174" s="46"/>
      <c r="C174" s="46"/>
      <c r="D174" s="46"/>
      <c r="E174" s="46"/>
      <c r="F174" s="46" t="s">
        <v>288</v>
      </c>
      <c r="G174" s="46"/>
      <c r="H174" s="46" t="s">
        <v>26</v>
      </c>
      <c r="I174" s="46" t="s">
        <v>26</v>
      </c>
      <c r="J174" s="46" t="s">
        <v>26</v>
      </c>
      <c r="K174" s="63"/>
      <c r="L174" s="63" t="s">
        <v>26</v>
      </c>
      <c r="M174" s="63"/>
      <c r="N174" s="63"/>
      <c r="O174" s="63"/>
      <c r="P174" s="63"/>
      <c r="Q174" s="46" t="s">
        <v>26</v>
      </c>
      <c r="R174" s="46" t="s">
        <v>26</v>
      </c>
      <c r="S174" s="68" t="s">
        <v>26</v>
      </c>
      <c r="T174" s="45"/>
    </row>
    <row r="175" s="34" customFormat="1" ht="29" customHeight="1" spans="1:20">
      <c r="A175" s="45" t="s">
        <v>495</v>
      </c>
      <c r="B175" s="46"/>
      <c r="C175" s="46"/>
      <c r="D175" s="46"/>
      <c r="E175" s="46"/>
      <c r="F175" s="46" t="s">
        <v>26</v>
      </c>
      <c r="G175" s="46" t="s">
        <v>26</v>
      </c>
      <c r="H175" s="46" t="s">
        <v>26</v>
      </c>
      <c r="I175" s="46" t="s">
        <v>26</v>
      </c>
      <c r="J175" s="46" t="s">
        <v>26</v>
      </c>
      <c r="K175" s="63">
        <f t="shared" ref="K175:P175" si="31">K176</f>
        <v>0</v>
      </c>
      <c r="L175" s="63">
        <f t="shared" si="31"/>
        <v>0</v>
      </c>
      <c r="M175" s="63">
        <f t="shared" si="31"/>
        <v>0</v>
      </c>
      <c r="N175" s="63">
        <f t="shared" si="31"/>
        <v>0</v>
      </c>
      <c r="O175" s="63">
        <f t="shared" si="31"/>
        <v>0</v>
      </c>
      <c r="P175" s="63">
        <f t="shared" si="31"/>
        <v>0</v>
      </c>
      <c r="Q175" s="46" t="s">
        <v>26</v>
      </c>
      <c r="R175" s="46" t="s">
        <v>26</v>
      </c>
      <c r="S175" s="68" t="s">
        <v>26</v>
      </c>
      <c r="T175" s="45"/>
    </row>
    <row r="176" s="34" customFormat="1" ht="29" customHeight="1" spans="1:20">
      <c r="A176" s="72" t="s">
        <v>496</v>
      </c>
      <c r="B176" s="46"/>
      <c r="C176" s="46"/>
      <c r="D176" s="46"/>
      <c r="E176" s="46"/>
      <c r="F176" s="46" t="s">
        <v>288</v>
      </c>
      <c r="G176" s="46"/>
      <c r="H176" s="46" t="s">
        <v>26</v>
      </c>
      <c r="I176" s="46" t="s">
        <v>26</v>
      </c>
      <c r="J176" s="46" t="s">
        <v>26</v>
      </c>
      <c r="K176" s="63"/>
      <c r="L176" s="63">
        <v>0</v>
      </c>
      <c r="M176" s="63"/>
      <c r="N176" s="63"/>
      <c r="O176" s="63"/>
      <c r="P176" s="63"/>
      <c r="Q176" s="46" t="s">
        <v>26</v>
      </c>
      <c r="R176" s="46" t="s">
        <v>26</v>
      </c>
      <c r="S176" s="68" t="s">
        <v>26</v>
      </c>
      <c r="T176" s="45"/>
    </row>
    <row r="177" s="34" customFormat="1" ht="29" customHeight="1" spans="1:20">
      <c r="A177" s="72" t="s">
        <v>497</v>
      </c>
      <c r="B177" s="46"/>
      <c r="C177" s="46"/>
      <c r="D177" s="46"/>
      <c r="E177" s="46"/>
      <c r="F177" s="46"/>
      <c r="G177" s="46"/>
      <c r="H177" s="46" t="s">
        <v>26</v>
      </c>
      <c r="I177" s="46" t="s">
        <v>26</v>
      </c>
      <c r="J177" s="46" t="s">
        <v>26</v>
      </c>
      <c r="K177" s="63"/>
      <c r="L177" s="63" t="s">
        <v>26</v>
      </c>
      <c r="M177" s="63"/>
      <c r="N177" s="63"/>
      <c r="O177" s="63"/>
      <c r="P177" s="63"/>
      <c r="Q177" s="46" t="s">
        <v>26</v>
      </c>
      <c r="R177" s="46" t="s">
        <v>26</v>
      </c>
      <c r="S177" s="68" t="s">
        <v>26</v>
      </c>
      <c r="T177" s="45"/>
    </row>
    <row r="178" s="34" customFormat="1" ht="29" customHeight="1" spans="1:20">
      <c r="A178" s="72" t="s">
        <v>498</v>
      </c>
      <c r="B178" s="46"/>
      <c r="C178" s="46"/>
      <c r="D178" s="46"/>
      <c r="E178" s="46"/>
      <c r="F178" s="46" t="s">
        <v>288</v>
      </c>
      <c r="G178" s="46"/>
      <c r="H178" s="46" t="s">
        <v>26</v>
      </c>
      <c r="I178" s="46" t="s">
        <v>26</v>
      </c>
      <c r="J178" s="46" t="s">
        <v>26</v>
      </c>
      <c r="K178" s="63"/>
      <c r="L178" s="63" t="s">
        <v>26</v>
      </c>
      <c r="M178" s="63"/>
      <c r="N178" s="63"/>
      <c r="O178" s="63"/>
      <c r="P178" s="63"/>
      <c r="Q178" s="46" t="s">
        <v>26</v>
      </c>
      <c r="R178" s="46" t="s">
        <v>26</v>
      </c>
      <c r="S178" s="68" t="s">
        <v>26</v>
      </c>
      <c r="T178" s="45"/>
    </row>
    <row r="179" s="34" customFormat="1" ht="29" customHeight="1" spans="1:20">
      <c r="A179" s="72" t="s">
        <v>499</v>
      </c>
      <c r="B179" s="46"/>
      <c r="C179" s="46"/>
      <c r="D179" s="46"/>
      <c r="E179" s="46"/>
      <c r="F179" s="46" t="s">
        <v>288</v>
      </c>
      <c r="G179" s="46"/>
      <c r="H179" s="46" t="s">
        <v>26</v>
      </c>
      <c r="I179" s="46" t="s">
        <v>26</v>
      </c>
      <c r="J179" s="46" t="s">
        <v>26</v>
      </c>
      <c r="K179" s="63"/>
      <c r="L179" s="63" t="s">
        <v>26</v>
      </c>
      <c r="M179" s="63"/>
      <c r="N179" s="63"/>
      <c r="O179" s="63"/>
      <c r="P179" s="63"/>
      <c r="Q179" s="46" t="s">
        <v>26</v>
      </c>
      <c r="R179" s="46" t="s">
        <v>26</v>
      </c>
      <c r="S179" s="68" t="s">
        <v>26</v>
      </c>
      <c r="T179" s="45"/>
    </row>
    <row r="180" s="34" customFormat="1" ht="29" customHeight="1" spans="1:20">
      <c r="A180" s="72" t="s">
        <v>500</v>
      </c>
      <c r="B180" s="46"/>
      <c r="C180" s="46"/>
      <c r="D180" s="46"/>
      <c r="E180" s="46"/>
      <c r="F180" s="46"/>
      <c r="G180" s="46"/>
      <c r="H180" s="46" t="s">
        <v>26</v>
      </c>
      <c r="I180" s="46" t="s">
        <v>26</v>
      </c>
      <c r="J180" s="46" t="s">
        <v>26</v>
      </c>
      <c r="K180" s="63"/>
      <c r="L180" s="63" t="s">
        <v>26</v>
      </c>
      <c r="M180" s="63"/>
      <c r="N180" s="63"/>
      <c r="O180" s="63"/>
      <c r="P180" s="63"/>
      <c r="Q180" s="46" t="s">
        <v>26</v>
      </c>
      <c r="R180" s="46" t="s">
        <v>26</v>
      </c>
      <c r="S180" s="68" t="s">
        <v>26</v>
      </c>
      <c r="T180" s="45"/>
    </row>
    <row r="181" s="34" customFormat="1" ht="29" customHeight="1" spans="1:20">
      <c r="A181" s="45" t="s">
        <v>501</v>
      </c>
      <c r="B181" s="46"/>
      <c r="C181" s="46"/>
      <c r="D181" s="46"/>
      <c r="E181" s="46"/>
      <c r="F181" s="46" t="s">
        <v>26</v>
      </c>
      <c r="G181" s="46" t="s">
        <v>26</v>
      </c>
      <c r="H181" s="46" t="s">
        <v>26</v>
      </c>
      <c r="I181" s="46" t="s">
        <v>26</v>
      </c>
      <c r="J181" s="46" t="s">
        <v>26</v>
      </c>
      <c r="K181" s="63">
        <f t="shared" ref="K181:P181" si="32">K182+K186</f>
        <v>0</v>
      </c>
      <c r="L181" s="63">
        <f t="shared" si="32"/>
        <v>0</v>
      </c>
      <c r="M181" s="63">
        <f t="shared" si="32"/>
        <v>0</v>
      </c>
      <c r="N181" s="63">
        <f t="shared" si="32"/>
        <v>0</v>
      </c>
      <c r="O181" s="63">
        <f t="shared" si="32"/>
        <v>0</v>
      </c>
      <c r="P181" s="63">
        <f t="shared" si="32"/>
        <v>0</v>
      </c>
      <c r="Q181" s="46" t="s">
        <v>26</v>
      </c>
      <c r="R181" s="46" t="s">
        <v>26</v>
      </c>
      <c r="S181" s="68" t="s">
        <v>26</v>
      </c>
      <c r="T181" s="45"/>
    </row>
    <row r="182" s="34" customFormat="1" ht="29" customHeight="1" spans="1:20">
      <c r="A182" s="72" t="s">
        <v>502</v>
      </c>
      <c r="B182" s="46"/>
      <c r="C182" s="46"/>
      <c r="D182" s="46"/>
      <c r="E182" s="46"/>
      <c r="F182" s="46" t="s">
        <v>26</v>
      </c>
      <c r="G182" s="46" t="s">
        <v>26</v>
      </c>
      <c r="H182" s="46" t="s">
        <v>26</v>
      </c>
      <c r="I182" s="46" t="s">
        <v>26</v>
      </c>
      <c r="J182" s="46" t="s">
        <v>26</v>
      </c>
      <c r="K182" s="63"/>
      <c r="L182" s="63">
        <v>0</v>
      </c>
      <c r="M182" s="63"/>
      <c r="N182" s="63"/>
      <c r="O182" s="63"/>
      <c r="P182" s="63"/>
      <c r="Q182" s="46" t="s">
        <v>26</v>
      </c>
      <c r="R182" s="46" t="s">
        <v>26</v>
      </c>
      <c r="S182" s="68" t="s">
        <v>26</v>
      </c>
      <c r="T182" s="45"/>
    </row>
    <row r="183" s="34" customFormat="1" ht="29" customHeight="1" spans="1:20">
      <c r="A183" s="78" t="s">
        <v>503</v>
      </c>
      <c r="B183" s="46"/>
      <c r="C183" s="46"/>
      <c r="D183" s="46"/>
      <c r="E183" s="46" t="s">
        <v>30</v>
      </c>
      <c r="F183" s="46" t="s">
        <v>137</v>
      </c>
      <c r="G183" s="46"/>
      <c r="H183" s="45"/>
      <c r="I183" s="46"/>
      <c r="J183" s="46"/>
      <c r="K183" s="63"/>
      <c r="L183" s="63"/>
      <c r="M183" s="63"/>
      <c r="N183" s="63"/>
      <c r="O183" s="63"/>
      <c r="P183" s="63"/>
      <c r="Q183" s="46"/>
      <c r="R183" s="46"/>
      <c r="S183" s="68"/>
      <c r="T183" s="45"/>
    </row>
    <row r="184" s="34" customFormat="1" ht="29" customHeight="1" spans="1:20">
      <c r="A184" s="78" t="s">
        <v>504</v>
      </c>
      <c r="B184" s="46"/>
      <c r="C184" s="46"/>
      <c r="D184" s="46"/>
      <c r="E184" s="46"/>
      <c r="F184" s="46" t="s">
        <v>137</v>
      </c>
      <c r="G184" s="46"/>
      <c r="H184" s="46" t="s">
        <v>26</v>
      </c>
      <c r="I184" s="46" t="s">
        <v>26</v>
      </c>
      <c r="J184" s="46" t="s">
        <v>26</v>
      </c>
      <c r="K184" s="63"/>
      <c r="L184" s="63" t="s">
        <v>26</v>
      </c>
      <c r="M184" s="63"/>
      <c r="N184" s="63"/>
      <c r="O184" s="63"/>
      <c r="P184" s="63"/>
      <c r="Q184" s="46" t="s">
        <v>26</v>
      </c>
      <c r="R184" s="46" t="s">
        <v>26</v>
      </c>
      <c r="S184" s="68" t="s">
        <v>26</v>
      </c>
      <c r="T184" s="45"/>
    </row>
    <row r="185" s="34" customFormat="1" ht="29" customHeight="1" spans="1:20">
      <c r="A185" s="78" t="s">
        <v>505</v>
      </c>
      <c r="B185" s="46"/>
      <c r="C185" s="46"/>
      <c r="D185" s="46"/>
      <c r="E185" s="46"/>
      <c r="F185" s="46" t="s">
        <v>137</v>
      </c>
      <c r="G185" s="46"/>
      <c r="H185" s="46" t="s">
        <v>26</v>
      </c>
      <c r="I185" s="46" t="s">
        <v>26</v>
      </c>
      <c r="J185" s="46" t="s">
        <v>26</v>
      </c>
      <c r="K185" s="63"/>
      <c r="L185" s="63"/>
      <c r="M185" s="63"/>
      <c r="N185" s="63"/>
      <c r="O185" s="63"/>
      <c r="P185" s="63"/>
      <c r="Q185" s="46" t="s">
        <v>26</v>
      </c>
      <c r="R185" s="46" t="s">
        <v>26</v>
      </c>
      <c r="S185" s="68" t="s">
        <v>26</v>
      </c>
      <c r="T185" s="45"/>
    </row>
    <row r="186" s="34" customFormat="1" ht="29" customHeight="1" spans="1:20">
      <c r="A186" s="72" t="s">
        <v>506</v>
      </c>
      <c r="B186" s="46"/>
      <c r="C186" s="46"/>
      <c r="D186" s="46"/>
      <c r="E186" s="46"/>
      <c r="F186" s="46" t="s">
        <v>26</v>
      </c>
      <c r="G186" s="46" t="s">
        <v>26</v>
      </c>
      <c r="H186" s="46" t="s">
        <v>26</v>
      </c>
      <c r="I186" s="46" t="s">
        <v>26</v>
      </c>
      <c r="J186" s="46" t="s">
        <v>26</v>
      </c>
      <c r="K186" s="63">
        <f>K189+K190</f>
        <v>0</v>
      </c>
      <c r="L186" s="63">
        <f>L189+L190</f>
        <v>0</v>
      </c>
      <c r="M186" s="63">
        <f>M189+M190</f>
        <v>0</v>
      </c>
      <c r="N186" s="63">
        <f>N189+N190</f>
        <v>0</v>
      </c>
      <c r="O186" s="63"/>
      <c r="P186" s="63"/>
      <c r="Q186" s="46" t="s">
        <v>26</v>
      </c>
      <c r="R186" s="46" t="s">
        <v>26</v>
      </c>
      <c r="S186" s="68" t="s">
        <v>26</v>
      </c>
      <c r="T186" s="45"/>
    </row>
    <row r="187" s="34" customFormat="1" ht="29" customHeight="1" spans="1:20">
      <c r="A187" s="78" t="s">
        <v>507</v>
      </c>
      <c r="B187" s="46"/>
      <c r="C187" s="46"/>
      <c r="D187" s="46"/>
      <c r="E187" s="46"/>
      <c r="F187" s="46" t="s">
        <v>288</v>
      </c>
      <c r="G187" s="46"/>
      <c r="H187" s="46" t="s">
        <v>26</v>
      </c>
      <c r="I187" s="46" t="s">
        <v>26</v>
      </c>
      <c r="J187" s="46" t="s">
        <v>26</v>
      </c>
      <c r="K187" s="63"/>
      <c r="L187" s="63" t="s">
        <v>26</v>
      </c>
      <c r="M187" s="63"/>
      <c r="N187" s="63"/>
      <c r="O187" s="63"/>
      <c r="P187" s="63"/>
      <c r="Q187" s="46" t="s">
        <v>26</v>
      </c>
      <c r="R187" s="46" t="s">
        <v>26</v>
      </c>
      <c r="S187" s="68" t="s">
        <v>26</v>
      </c>
      <c r="T187" s="45"/>
    </row>
    <row r="188" s="34" customFormat="1" ht="29" customHeight="1" spans="1:20">
      <c r="A188" s="78" t="s">
        <v>508</v>
      </c>
      <c r="B188" s="46"/>
      <c r="C188" s="46"/>
      <c r="D188" s="46"/>
      <c r="E188" s="46"/>
      <c r="F188" s="46" t="s">
        <v>104</v>
      </c>
      <c r="G188" s="46"/>
      <c r="H188" s="46" t="s">
        <v>26</v>
      </c>
      <c r="I188" s="46" t="s">
        <v>26</v>
      </c>
      <c r="J188" s="46" t="s">
        <v>26</v>
      </c>
      <c r="K188" s="63"/>
      <c r="L188" s="63" t="s">
        <v>26</v>
      </c>
      <c r="M188" s="63"/>
      <c r="N188" s="63"/>
      <c r="O188" s="63"/>
      <c r="P188" s="63"/>
      <c r="Q188" s="46" t="s">
        <v>26</v>
      </c>
      <c r="R188" s="46" t="s">
        <v>26</v>
      </c>
      <c r="S188" s="68" t="s">
        <v>26</v>
      </c>
      <c r="T188" s="45"/>
    </row>
    <row r="189" s="34" customFormat="1" ht="29" customHeight="1" spans="1:20">
      <c r="A189" s="78" t="s">
        <v>509</v>
      </c>
      <c r="B189" s="46"/>
      <c r="C189" s="46"/>
      <c r="D189" s="46"/>
      <c r="E189" s="46" t="s">
        <v>30</v>
      </c>
      <c r="F189" s="46" t="s">
        <v>288</v>
      </c>
      <c r="G189" s="46"/>
      <c r="H189" s="45"/>
      <c r="I189" s="46"/>
      <c r="J189" s="46"/>
      <c r="K189" s="63"/>
      <c r="L189" s="63"/>
      <c r="M189" s="63"/>
      <c r="N189" s="63"/>
      <c r="O189" s="63"/>
      <c r="P189" s="63"/>
      <c r="Q189" s="45"/>
      <c r="R189" s="46"/>
      <c r="S189" s="68"/>
      <c r="T189" s="45"/>
    </row>
    <row r="190" s="34" customFormat="1" ht="29" customHeight="1" spans="1:20">
      <c r="A190" s="78" t="s">
        <v>510</v>
      </c>
      <c r="B190" s="46"/>
      <c r="C190" s="46"/>
      <c r="D190" s="46"/>
      <c r="E190" s="46" t="s">
        <v>30</v>
      </c>
      <c r="F190" s="46" t="s">
        <v>152</v>
      </c>
      <c r="G190" s="46"/>
      <c r="H190" s="45"/>
      <c r="I190" s="46"/>
      <c r="J190" s="46"/>
      <c r="K190" s="63"/>
      <c r="L190" s="63"/>
      <c r="M190" s="63"/>
      <c r="N190" s="63"/>
      <c r="O190" s="63"/>
      <c r="P190" s="63"/>
      <c r="Q190" s="45"/>
      <c r="R190" s="46"/>
      <c r="S190" s="68"/>
      <c r="T190" s="45"/>
    </row>
    <row r="191" s="34" customFormat="1" ht="57" customHeight="1" spans="1:20">
      <c r="A191" s="79" t="s">
        <v>511</v>
      </c>
      <c r="B191" s="80"/>
      <c r="C191" s="80"/>
      <c r="D191" s="80"/>
      <c r="E191" s="80"/>
      <c r="F191" s="80"/>
      <c r="G191" s="80"/>
      <c r="H191" s="80"/>
      <c r="I191" s="80"/>
      <c r="J191" s="80"/>
      <c r="K191" s="83"/>
      <c r="L191" s="83"/>
      <c r="M191" s="83"/>
      <c r="N191" s="83"/>
      <c r="O191" s="83"/>
      <c r="P191" s="83"/>
      <c r="Q191" s="80"/>
      <c r="R191" s="80"/>
      <c r="S191" s="84"/>
      <c r="T191" s="85"/>
    </row>
  </sheetData>
  <autoFilter ref="A4:T191">
    <extLst/>
  </autoFilter>
  <mergeCells count="17">
    <mergeCell ref="A1:T1"/>
    <mergeCell ref="A2:E2"/>
    <mergeCell ref="F2:T2"/>
    <mergeCell ref="C3:D3"/>
    <mergeCell ref="F3:G3"/>
    <mergeCell ref="K3:P3"/>
    <mergeCell ref="A191:T191"/>
    <mergeCell ref="A3:A4"/>
    <mergeCell ref="B3:B4"/>
    <mergeCell ref="E3:E4"/>
    <mergeCell ref="H3:H4"/>
    <mergeCell ref="I3:I4"/>
    <mergeCell ref="J3:J4"/>
    <mergeCell ref="Q3:Q4"/>
    <mergeCell ref="R3:R4"/>
    <mergeCell ref="S3:S4"/>
    <mergeCell ref="T3:T4"/>
  </mergeCells>
  <dataValidations count="4">
    <dataValidation type="list" allowBlank="1" showInputMessage="1" showErrorMessage="1" sqref="R8 R9 R10 R11 R12 R13 R16 R17 R18 R19 R20 R21 R24 R25 R26 R27 R28 R29 R30 R31 R34 R36 R37 R39 R40 R41 R46 R47 R48 R49 R50 R51 R52 R55 R56 R57 R58 R59 R60 R61 R62 R63 R64 R65 R76 R77 R80 R81 R89 R90 R93 R94 R101 R108 R109 R111 R112 R116 R119 R124 R127 R128 R131 R132 R133 R136 R137 R138 R139 R140 R141 R142 R143 R147 R148 R159 R163 R183 R189 R190 R14:R15 R22:R23 R32:R33 R42:R45 R66:R68 R69:R72 R113:R115 R117:R118 R129:R130 R134:R135 R144:R146 R149:R151 R152:R153 R164:R165">
      <formula1>"经营性,公益性,国有资产,农户"</formula1>
    </dataValidation>
    <dataValidation type="list" allowBlank="1" showInputMessage="1" showErrorMessage="1" sqref="S8 S21 S26 S27 S31 S36 S37 S39 S41 S50 S52 S62 S77 S80 S89 S93 S108 S111 S124 S127 S128 S133 S140 S159 S163 S164 S183 S189 S190 S117:S118 S152:S153">
      <formula1>"已明确,未设置"</formula1>
    </dataValidation>
    <dataValidation allowBlank="1" showInputMessage="1" showErrorMessage="1" sqref="S9 S10 S11 S12 S13 S14 S15 S16 S17 S18 S19 S20 S22 S23 S24 S25 S28 S29 S30 S32 S33 S34 S40 S42 S43 S44 S45 S46 S47 S48 S49 S51 S55 S56 S57 S58 S59 S60 S61 S63 S64 S65 S66 S67 S68 S69 S70 S71 S72 S76 S81 S90 S94 S101 S109 S112 S113 S114 S115 S116 S119 S125 S129 S130 S131 S132 S134 S135 S136 S137 S138 S139 S141 S142 S143 S144 S145 S146 S147 S148 S149 S150 S151 S161 S162 S165"/>
    <dataValidation type="list" allowBlank="1" showInputMessage="1" showErrorMessage="1" sqref="E73 E75 E76 E81 E86 E91 E95 E97 E98 E99 E101 E102 E104 E110 E160 E170 E187 E189 E190 E82:E83 E106:E107 E121:E122 E154:E158 E166:E167 E172:E174 E178:E179 E184:E185">
      <formula1>"新建,改建,扩建"</formula1>
    </dataValidation>
  </dataValidations>
  <pageMargins left="0.55" right="0.511805555555556" top="0.590277777777778" bottom="0.55" header="0.5" footer="0.5"/>
  <pageSetup paperSize="9" scale="65"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topLeftCell="A3" workbookViewId="0">
      <selection activeCell="E11" sqref="E11"/>
    </sheetView>
  </sheetViews>
  <sheetFormatPr defaultColWidth="9" defaultRowHeight="14.25"/>
  <cols>
    <col min="1" max="1" width="8" style="1" customWidth="1"/>
    <col min="2" max="2" width="10.625" style="1" customWidth="1"/>
    <col min="3" max="3" width="10.375" style="1"/>
    <col min="4" max="6" width="11" style="1" customWidth="1"/>
    <col min="7" max="7" width="10.375" style="1"/>
    <col min="8" max="8" width="9.375" style="1" customWidth="1"/>
    <col min="9" max="9" width="7.75" style="1" customWidth="1"/>
    <col min="10" max="10" width="14.25" style="1" customWidth="1"/>
    <col min="11" max="11" width="9.25" style="1" customWidth="1"/>
    <col min="12" max="12" width="10.125" style="1" customWidth="1"/>
    <col min="13" max="13" width="14.25" style="2" customWidth="1"/>
    <col min="14" max="14" width="9.5" style="1" customWidth="1"/>
    <col min="15" max="15" width="9.375" style="3"/>
    <col min="16" max="16384" width="9" style="1"/>
  </cols>
  <sheetData>
    <row r="1" s="1" customFormat="1" ht="30" customHeight="1" spans="1:15">
      <c r="A1" s="4" t="s">
        <v>512</v>
      </c>
      <c r="B1" s="4"/>
      <c r="C1" s="4"/>
      <c r="D1" s="4"/>
      <c r="E1" s="4"/>
      <c r="F1" s="4"/>
      <c r="G1" s="4"/>
      <c r="H1" s="4"/>
      <c r="I1" s="4"/>
      <c r="J1" s="4"/>
      <c r="K1" s="4"/>
      <c r="L1" s="4"/>
      <c r="M1" s="4"/>
      <c r="N1" s="4"/>
      <c r="O1" s="4"/>
    </row>
    <row r="2" s="1" customFormat="1" ht="24" customHeight="1" spans="1:15">
      <c r="A2" s="4"/>
      <c r="B2" s="4"/>
      <c r="C2" s="4"/>
      <c r="D2" s="4"/>
      <c r="E2" s="4"/>
      <c r="F2" s="4"/>
      <c r="G2" s="4"/>
      <c r="H2" s="4"/>
      <c r="I2" s="4"/>
      <c r="J2" s="4"/>
      <c r="K2" s="4"/>
      <c r="L2" s="21" t="s">
        <v>513</v>
      </c>
      <c r="M2" s="21"/>
      <c r="N2" s="21"/>
      <c r="O2" s="21"/>
    </row>
    <row r="3" s="1" customFormat="1" ht="41" customHeight="1" spans="1:15">
      <c r="A3" s="5" t="s">
        <v>514</v>
      </c>
      <c r="B3" s="6" t="s">
        <v>515</v>
      </c>
      <c r="C3" s="7"/>
      <c r="D3" s="7"/>
      <c r="E3" s="7"/>
      <c r="F3" s="7"/>
      <c r="G3" s="7"/>
      <c r="H3" s="7"/>
      <c r="I3" s="7"/>
      <c r="J3" s="7"/>
      <c r="K3" s="22"/>
      <c r="L3" s="23" t="s">
        <v>516</v>
      </c>
      <c r="M3" s="23"/>
      <c r="N3" s="23"/>
      <c r="O3" s="24"/>
    </row>
    <row r="4" s="1" customFormat="1" ht="41" customHeight="1" spans="1:15">
      <c r="A4" s="8"/>
      <c r="B4" s="5" t="s">
        <v>517</v>
      </c>
      <c r="C4" s="9" t="s">
        <v>20</v>
      </c>
      <c r="D4" s="10" t="s">
        <v>21</v>
      </c>
      <c r="E4" s="10" t="s">
        <v>22</v>
      </c>
      <c r="F4" s="10" t="s">
        <v>23</v>
      </c>
      <c r="G4" s="11" t="s">
        <v>24</v>
      </c>
      <c r="H4" s="5" t="s">
        <v>518</v>
      </c>
      <c r="I4" s="22" t="s">
        <v>519</v>
      </c>
      <c r="J4" s="25" t="s">
        <v>520</v>
      </c>
      <c r="K4" s="5" t="s">
        <v>521</v>
      </c>
      <c r="L4" s="26" t="s">
        <v>517</v>
      </c>
      <c r="M4" s="27" t="s">
        <v>520</v>
      </c>
      <c r="N4" s="23" t="s">
        <v>521</v>
      </c>
      <c r="O4" s="23" t="s">
        <v>522</v>
      </c>
    </row>
    <row r="5" s="1" customFormat="1" ht="41" customHeight="1" spans="1:15">
      <c r="A5" s="12">
        <v>2021</v>
      </c>
      <c r="B5" s="13"/>
      <c r="C5" s="14">
        <v>15056</v>
      </c>
      <c r="D5" s="15"/>
      <c r="E5" s="15"/>
      <c r="F5" s="15"/>
      <c r="G5" s="16"/>
      <c r="H5" s="16" t="s">
        <v>26</v>
      </c>
      <c r="I5" s="16"/>
      <c r="J5" s="28"/>
      <c r="K5" s="15" t="s">
        <v>26</v>
      </c>
      <c r="L5" s="13">
        <f>C5</f>
        <v>15056</v>
      </c>
      <c r="M5" s="29"/>
      <c r="N5" s="13" t="s">
        <v>26</v>
      </c>
      <c r="O5" s="30">
        <v>0.5</v>
      </c>
    </row>
    <row r="6" s="1" customFormat="1" ht="41" customHeight="1" spans="1:15">
      <c r="A6" s="17">
        <v>2022</v>
      </c>
      <c r="B6" s="18" t="e">
        <f>C6+D6+E6+F6+G6</f>
        <v>#REF!</v>
      </c>
      <c r="C6" s="19" t="e">
        <f>#REF!</f>
        <v>#REF!</v>
      </c>
      <c r="D6" s="18" t="e">
        <f>#REF!</f>
        <v>#REF!</v>
      </c>
      <c r="E6" s="18" t="e">
        <f>#REF!</f>
        <v>#REF!</v>
      </c>
      <c r="F6" s="18" t="e">
        <f>#REF!</f>
        <v>#REF!</v>
      </c>
      <c r="G6" s="18" t="e">
        <f>#REF!</f>
        <v>#REF!</v>
      </c>
      <c r="H6" s="20" t="e">
        <f>(C6-C5)/C5</f>
        <v>#REF!</v>
      </c>
      <c r="I6" s="31" t="s">
        <v>523</v>
      </c>
      <c r="J6" s="32" t="e">
        <f>#REF!</f>
        <v>#REF!</v>
      </c>
      <c r="K6" s="20" t="e">
        <f t="shared" ref="K6:K9" si="0">J6/B6</f>
        <v>#REF!</v>
      </c>
      <c r="L6" s="18" t="e">
        <f>C6</f>
        <v>#REF!</v>
      </c>
      <c r="M6" s="32" t="e">
        <f>#REF!</f>
        <v>#REF!</v>
      </c>
      <c r="N6" s="20" t="e">
        <f t="shared" ref="N6:N10" si="1">M6/L6</f>
        <v>#REF!</v>
      </c>
      <c r="O6" s="31">
        <v>0.55</v>
      </c>
    </row>
    <row r="7" s="1" customFormat="1" ht="41" customHeight="1" spans="1:15">
      <c r="A7" s="17">
        <v>2023</v>
      </c>
      <c r="B7" s="18" t="e">
        <f>C7+D7+E7+F7+G7</f>
        <v>#REF!</v>
      </c>
      <c r="C7" s="19" t="e">
        <f>#REF!</f>
        <v>#REF!</v>
      </c>
      <c r="D7" s="18" t="e">
        <f>#REF!</f>
        <v>#REF!</v>
      </c>
      <c r="E7" s="18" t="e">
        <f>#REF!</f>
        <v>#REF!</v>
      </c>
      <c r="F7" s="18" t="e">
        <f>#REF!</f>
        <v>#REF!</v>
      </c>
      <c r="G7" s="18" t="e">
        <f>#REF!</f>
        <v>#REF!</v>
      </c>
      <c r="H7" s="20" t="e">
        <f>(C7-C6)/C6</f>
        <v>#REF!</v>
      </c>
      <c r="I7" s="20"/>
      <c r="J7" s="32" t="e">
        <f>#REF!</f>
        <v>#REF!</v>
      </c>
      <c r="K7" s="20" t="e">
        <f t="shared" si="0"/>
        <v>#REF!</v>
      </c>
      <c r="L7" s="18" t="e">
        <f>C7</f>
        <v>#REF!</v>
      </c>
      <c r="M7" s="32" t="e">
        <f>#REF!</f>
        <v>#REF!</v>
      </c>
      <c r="N7" s="20" t="e">
        <f t="shared" si="1"/>
        <v>#REF!</v>
      </c>
      <c r="O7" s="31">
        <v>0.6</v>
      </c>
    </row>
    <row r="8" s="1" customFormat="1" ht="41" customHeight="1" spans="1:15">
      <c r="A8" s="17">
        <v>2024</v>
      </c>
      <c r="B8" s="18" t="e">
        <f>C8+D8+E8+F8+G8</f>
        <v>#REF!</v>
      </c>
      <c r="C8" s="19" t="e">
        <f>#REF!</f>
        <v>#REF!</v>
      </c>
      <c r="D8" s="18" t="e">
        <f>#REF!</f>
        <v>#REF!</v>
      </c>
      <c r="E8" s="18" t="e">
        <f>#REF!</f>
        <v>#REF!</v>
      </c>
      <c r="F8" s="18" t="e">
        <f>#REF!</f>
        <v>#REF!</v>
      </c>
      <c r="G8" s="18" t="e">
        <f>#REF!</f>
        <v>#REF!</v>
      </c>
      <c r="H8" s="20" t="e">
        <f>(C8-C7)/C7</f>
        <v>#REF!</v>
      </c>
      <c r="I8" s="20"/>
      <c r="J8" s="32" t="e">
        <f>#REF!</f>
        <v>#REF!</v>
      </c>
      <c r="K8" s="20" t="e">
        <f t="shared" si="0"/>
        <v>#REF!</v>
      </c>
      <c r="L8" s="18" t="e">
        <f>C8</f>
        <v>#REF!</v>
      </c>
      <c r="M8" s="32" t="e">
        <f>#REF!</f>
        <v>#REF!</v>
      </c>
      <c r="N8" s="20" t="e">
        <f t="shared" si="1"/>
        <v>#REF!</v>
      </c>
      <c r="O8" s="31">
        <v>0.65</v>
      </c>
    </row>
    <row r="9" s="1" customFormat="1" ht="41" customHeight="1" spans="1:15">
      <c r="A9" s="17">
        <v>2025</v>
      </c>
      <c r="B9" s="18" t="e">
        <f>C9+D9+E9+F9+G9</f>
        <v>#REF!</v>
      </c>
      <c r="C9" s="19" t="e">
        <f>#REF!</f>
        <v>#REF!</v>
      </c>
      <c r="D9" s="18" t="e">
        <f>#REF!</f>
        <v>#REF!</v>
      </c>
      <c r="E9" s="18" t="e">
        <f>#REF!</f>
        <v>#REF!</v>
      </c>
      <c r="F9" s="18" t="e">
        <f>#REF!</f>
        <v>#REF!</v>
      </c>
      <c r="G9" s="18" t="e">
        <f>#REF!</f>
        <v>#REF!</v>
      </c>
      <c r="H9" s="20" t="e">
        <f>(C9-C8)/C8</f>
        <v>#REF!</v>
      </c>
      <c r="I9" s="20"/>
      <c r="J9" s="32" t="e">
        <f>#REF!</f>
        <v>#REF!</v>
      </c>
      <c r="K9" s="20" t="e">
        <f t="shared" si="0"/>
        <v>#REF!</v>
      </c>
      <c r="L9" s="18" t="e">
        <f>C9</f>
        <v>#REF!</v>
      </c>
      <c r="M9" s="32" t="e">
        <f>#REF!</f>
        <v>#REF!</v>
      </c>
      <c r="N9" s="20" t="e">
        <f t="shared" si="1"/>
        <v>#REF!</v>
      </c>
      <c r="O9" s="31">
        <v>0.7</v>
      </c>
    </row>
    <row r="10" s="1" customFormat="1" ht="41" customHeight="1" spans="1:15">
      <c r="A10" s="17" t="s">
        <v>524</v>
      </c>
      <c r="B10" s="18" t="e">
        <f t="shared" ref="B10:G10" si="2">SUM(B6:B9)</f>
        <v>#REF!</v>
      </c>
      <c r="C10" s="19" t="e">
        <f t="shared" si="2"/>
        <v>#REF!</v>
      </c>
      <c r="D10" s="18" t="e">
        <f t="shared" si="2"/>
        <v>#REF!</v>
      </c>
      <c r="E10" s="18" t="e">
        <f t="shared" si="2"/>
        <v>#REF!</v>
      </c>
      <c r="F10" s="18" t="e">
        <f t="shared" si="2"/>
        <v>#REF!</v>
      </c>
      <c r="G10" s="18" t="e">
        <f t="shared" si="2"/>
        <v>#REF!</v>
      </c>
      <c r="H10" s="18"/>
      <c r="I10" s="18"/>
      <c r="J10" s="32" t="e">
        <f>SUM(J6:J9)</f>
        <v>#REF!</v>
      </c>
      <c r="K10" s="18"/>
      <c r="L10" s="18" t="e">
        <f>SUM(L6:L9)</f>
        <v>#REF!</v>
      </c>
      <c r="M10" s="32" t="e">
        <f>SUM(M6:M9)</f>
        <v>#REF!</v>
      </c>
      <c r="N10" s="20" t="e">
        <f t="shared" si="1"/>
        <v>#REF!</v>
      </c>
      <c r="O10" s="20"/>
    </row>
    <row r="11" s="1" customFormat="1" ht="19" customHeight="1" spans="13:15">
      <c r="M11" s="2"/>
      <c r="O11" s="3"/>
    </row>
    <row r="16" ht="18" customHeight="1"/>
    <row r="17" ht="21" customHeight="1"/>
  </sheetData>
  <mergeCells count="5">
    <mergeCell ref="A1:O1"/>
    <mergeCell ref="L2:O2"/>
    <mergeCell ref="B3:K3"/>
    <mergeCell ref="L3:O3"/>
    <mergeCell ref="A3:A4"/>
  </mergeCells>
  <pageMargins left="0.751388888888889" right="0.751388888888889" top="1" bottom="1"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2023年项目计划用表</vt:lpstr>
      <vt:lpstr>投资增幅统计表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Jiangkc</dc:creator>
  <cp:lastModifiedBy>离曦</cp:lastModifiedBy>
  <dcterms:created xsi:type="dcterms:W3CDTF">2021-02-07T02:10:00Z</dcterms:created>
  <dcterms:modified xsi:type="dcterms:W3CDTF">2023-12-28T17:31:12Z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BC325B4F20C544C2B305CF770B1BD5C1</vt:lpwstr>
  </property>
  <property fmtid="{D5CDD505-2E9C-101B-9397-08002B2CF9AE}" pid="4" name="commondata">
    <vt:lpwstr>eyJoZGlkIjoiOWQzMWQzMTNhYjAwYzJkOGYwNDRkYzcwODgxYmVmYzMifQ==</vt:lpwstr>
  </property>
</Properties>
</file>