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12" yWindow="516" windowWidth="21792" windowHeight="822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5">“三公”经费支出预算表03!$1:$6</definedName>
    <definedName name="_xlnm.Print_Titles" localSheetId="3">'部门财政拨款收支预算总表02-1'!$1:$6</definedName>
    <definedName name="_xlnm.Print_Titles" localSheetId="9">部门政府性基金预算支出预算表06!$1:$6</definedName>
    <definedName name="_xlnm.Print_Titles" localSheetId="14">新增资产配置表10!$1:$6</definedName>
    <definedName name="_xlnm.Print_Titles" localSheetId="4">'一般公共预算支出预算表02-2'!$1:$5</definedName>
  </definedNames>
  <calcPr calcId="144525"/>
</workbook>
</file>

<file path=xl/calcChain.xml><?xml version="1.0" encoding="utf-8"?>
<calcChain xmlns="http://schemas.openxmlformats.org/spreadsheetml/2006/main">
  <c r="H20" i="15" l="1"/>
  <c r="G6" i="17" l="1"/>
  <c r="F6" i="17"/>
  <c r="E6" i="17"/>
  <c r="A4" i="17"/>
  <c r="A3" i="17"/>
  <c r="A4" i="16"/>
  <c r="A3" i="16"/>
  <c r="A4" i="15"/>
  <c r="A3" i="15"/>
  <c r="A4" i="14"/>
  <c r="A3" i="14"/>
  <c r="A4" i="13"/>
  <c r="A3" i="13"/>
  <c r="A4" i="12"/>
  <c r="A3" i="12"/>
  <c r="A4" i="11"/>
  <c r="A3" i="11"/>
  <c r="A4" i="10"/>
  <c r="A3" i="10"/>
  <c r="A4" i="9"/>
  <c r="A3" i="9"/>
  <c r="A4" i="8"/>
  <c r="A3" i="8"/>
  <c r="A4" i="7"/>
  <c r="A3" i="7"/>
  <c r="A4" i="6"/>
  <c r="A3" i="6"/>
  <c r="A4" i="5"/>
  <c r="A3" i="5"/>
  <c r="D6" i="4"/>
  <c r="B6" i="4"/>
  <c r="A4" i="4"/>
  <c r="A3" i="4"/>
  <c r="A4" i="3"/>
  <c r="A3" i="3"/>
  <c r="A4" i="2"/>
  <c r="A3" i="2"/>
  <c r="D39" i="1"/>
  <c r="B38" i="1"/>
  <c r="B35" i="1"/>
  <c r="B39" i="1" s="1"/>
  <c r="D6" i="1"/>
  <c r="B6" i="1"/>
  <c r="A4" i="1"/>
  <c r="A3" i="1"/>
</calcChain>
</file>

<file path=xl/sharedStrings.xml><?xml version="1.0" encoding="utf-8"?>
<sst xmlns="http://schemas.openxmlformats.org/spreadsheetml/2006/main" count="1035" uniqueCount="410">
  <si>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</si>
  <si>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</si>
  <si>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</si>
  <si>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</si>
  <si>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</si>
  <si>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</si>
  <si>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</si>
  <si>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</si>
  <si>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</si>
  <si>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</si>
  <si>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</si>
  <si>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</si>
  <si>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</si>
  <si>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</si>
  <si>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</si>
  <si>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</si>
  <si>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</si>
  <si>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</si>
  <si>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</si>
  <si>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</si>
  <si>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</si>
  <si>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</si>
  <si>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</si>
  <si>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</si>
  <si>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</si>
  <si>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</si>
  <si>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</si>
  <si>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</si>
  <si>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</si>
  <si>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</si>
  <si>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</si>
  <si>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</si>
  <si>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</si>
  <si>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</si>
  <si>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</si>
  <si>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</si>
  <si>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</si>
  <si>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</si>
  <si>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</si>
  <si>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</si>
  <si>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</si>
  <si>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</si>
  <si>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</si>
  <si>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</si>
  <si>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</si>
  <si>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</si>
  <si>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</si>
  <si>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</si>
  <si>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</si>
  <si>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</si>
  <si>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</si>
  <si>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</si>
  <si>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</si>
  <si>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</si>
  <si>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</si>
  <si>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</si>
  <si>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</si>
  <si>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</si>
  <si>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</si>
  <si>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</si>
  <si>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</si>
  <si>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</si>
  <si>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</si>
  <si>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</si>
  <si>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</si>
  <si>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</si>
  <si>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</si>
  <si>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</si>
  <si>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</si>
  <si>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</si>
  <si>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601</t>
  </si>
  <si>
    <t>云县第一完全中学</t>
  </si>
  <si>
    <t>601001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</si>
  <si>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</si>
  <si>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</si>
  <si>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</si>
  <si>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</si>
  <si>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</si>
  <si>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</si>
  <si>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</si>
  <si>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</si>
  <si>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</si>
  <si>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</si>
  <si>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</si>
  <si>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</si>
  <si>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</si>
  <si>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</si>
  <si>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</si>
  <si>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</si>
  <si>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</si>
  <si>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</si>
  <si>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2050204</t>
  </si>
  <si>
    <t>高中教育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</si>
  <si>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</si>
  <si>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</si>
  <si>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</si>
  <si>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</si>
  <si>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</si>
  <si>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</si>
  <si>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</si>
  <si>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</si>
  <si>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</si>
  <si>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</si>
  <si>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</si>
  <si>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</si>
  <si>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</si>
  <si>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</si>
  <si>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</si>
  <si>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</si>
  <si>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</si>
  <si>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</si>
  <si>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</si>
  <si>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</si>
  <si>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</si>
  <si>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</si>
  <si>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</si>
  <si>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</si>
  <si>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</si>
  <si>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</si>
  <si>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</si>
  <si>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</si>
  <si>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</si>
  <si>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</si>
  <si>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</si>
  <si>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</si>
  <si>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</si>
  <si>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</si>
  <si>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</si>
  <si>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</si>
  <si>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</si>
  <si>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</si>
  <si>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</si>
  <si>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</si>
  <si>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</si>
  <si>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</si>
  <si>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</si>
  <si>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</si>
  <si>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</si>
  <si>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</si>
  <si>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</si>
  <si>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</si>
  <si>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</si>
  <si>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</si>
  <si>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</si>
  <si>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</si>
  <si>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</si>
  <si>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</si>
  <si>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</si>
  <si>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</si>
  <si>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</si>
  <si>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</si>
  <si>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</si>
  <si>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</si>
  <si>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</si>
  <si>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</si>
  <si>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</si>
  <si>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</si>
  <si>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</si>
  <si>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</si>
  <si>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</si>
  <si>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</si>
  <si>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</si>
  <si>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</si>
  <si>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</si>
  <si>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</si>
  <si>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</si>
  <si>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</si>
  <si>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</si>
  <si>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</si>
  <si>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</si>
  <si>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</si>
  <si>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</si>
  <si>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</si>
  <si>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</si>
  <si>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</si>
  <si>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</si>
  <si>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</si>
  <si>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</si>
  <si>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</si>
  <si>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</si>
  <si>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</si>
  <si>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</si>
  <si>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</si>
  <si>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</si>
  <si>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</si>
  <si>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</si>
  <si>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</si>
  <si>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</si>
  <si>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</si>
  <si>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</si>
  <si>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</si>
  <si>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</si>
  <si>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</si>
  <si>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</si>
  <si>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</si>
  <si>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</si>
  <si>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</si>
  <si>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</si>
  <si>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530922210000000003607</t>
  </si>
  <si>
    <t>事业人员支出工资</t>
  </si>
  <si>
    <t>30101</t>
  </si>
  <si>
    <t>基本工资</t>
  </si>
  <si>
    <t>30102</t>
  </si>
  <si>
    <t>津贴补贴</t>
  </si>
  <si>
    <t>530922231100001435833</t>
  </si>
  <si>
    <t>事业绩效工资（2017年提高标准部分）</t>
  </si>
  <si>
    <t>30107</t>
  </si>
  <si>
    <t>绩效工资</t>
  </si>
  <si>
    <t>530922210000000003608</t>
  </si>
  <si>
    <t>社会保障缴费</t>
  </si>
  <si>
    <t>30108</t>
  </si>
  <si>
    <t>机关事业单位基本养老保险缴费</t>
  </si>
  <si>
    <t>2080506</t>
  </si>
  <si>
    <t>机关事业单位职业年金缴费支出</t>
  </si>
  <si>
    <t>30109</t>
  </si>
  <si>
    <t>职业年金缴费</t>
  </si>
  <si>
    <t>30110</t>
  </si>
  <si>
    <t>职工基本医疗保险缴费</t>
  </si>
  <si>
    <t>2101101</t>
  </si>
  <si>
    <t>行政单位医疗</t>
  </si>
  <si>
    <t>30112</t>
  </si>
  <si>
    <t>其他社会保障缴费</t>
  </si>
  <si>
    <t>530922210000000003609</t>
  </si>
  <si>
    <t>30113</t>
  </si>
  <si>
    <t>530922210000000003620</t>
  </si>
  <si>
    <t>学校公用经费</t>
  </si>
  <si>
    <t>30201</t>
  </si>
  <si>
    <t>办公费</t>
  </si>
  <si>
    <t>530922210000000003623</t>
  </si>
  <si>
    <t>职工教育经费</t>
  </si>
  <si>
    <t>30216</t>
  </si>
  <si>
    <t>培训费</t>
  </si>
  <si>
    <t>530922210000000003618</t>
  </si>
  <si>
    <t>工会经费</t>
  </si>
  <si>
    <t>30228</t>
  </si>
  <si>
    <t>530922210000000003612</t>
  </si>
  <si>
    <t>离退休费</t>
  </si>
  <si>
    <t>30301</t>
  </si>
  <si>
    <t>离休费</t>
  </si>
  <si>
    <t>30302</t>
  </si>
  <si>
    <t>退休费</t>
  </si>
  <si>
    <t>530922210000000004780</t>
  </si>
  <si>
    <t>机关事业单位职工遗属生活补助</t>
  </si>
  <si>
    <t>30305</t>
  </si>
  <si>
    <t>生活补助</t>
  </si>
  <si>
    <t>530922231100001300468</t>
  </si>
  <si>
    <t>机关事业单位职工死亡抚恤</t>
  </si>
  <si>
    <t>30304</t>
  </si>
  <si>
    <t>抚恤金</t>
  </si>
  <si>
    <t>530922231100001300463</t>
  </si>
  <si>
    <t>护理费</t>
  </si>
  <si>
    <t>530922231100001300469</t>
  </si>
  <si>
    <t>建房安家费</t>
  </si>
  <si>
    <t>30399</t>
  </si>
  <si>
    <t>其他对个人和家庭的补助</t>
  </si>
  <si>
    <t>预算05-1表</t>
  </si>
  <si>
    <t>项目分类</t>
  </si>
  <si>
    <t>项目单位</t>
  </si>
  <si>
    <t>经济科目编码</t>
  </si>
  <si>
    <t>经济科目名称</t>
  </si>
  <si>
    <t>本年拨款</t>
  </si>
  <si>
    <t>其中：本次下达</t>
  </si>
  <si>
    <t>高中教育教学（房租收入）补助资金</t>
  </si>
  <si>
    <t>事业发展类</t>
  </si>
  <si>
    <t>530922221100000393437</t>
  </si>
  <si>
    <t>高中教育教学（非税收入）补助经费</t>
  </si>
  <si>
    <t>530922241100002309152</t>
  </si>
  <si>
    <t>30217</t>
  </si>
  <si>
    <t>高中聘请教育人才经费</t>
  </si>
  <si>
    <t>民生类</t>
  </si>
  <si>
    <t>530922200000000000145</t>
  </si>
  <si>
    <t>课后服务费自有专项资金</t>
  </si>
  <si>
    <t>530922241100002231876</t>
  </si>
  <si>
    <t>普通高中国家助学金（县级）补助资金</t>
  </si>
  <si>
    <t>530922241100002242495</t>
  </si>
  <si>
    <t>30308</t>
  </si>
  <si>
    <t>助学金</t>
  </si>
  <si>
    <t>义务教育家庭经济困难学生生活补助县级配套专项资金</t>
  </si>
  <si>
    <t>530922241100002239126</t>
  </si>
  <si>
    <t>预算05-2表</t>
  </si>
  <si>
    <t>单位名称、项目名称</t>
  </si>
  <si>
    <t>项目年度绩效目标</t>
  </si>
  <si>
    <t>一级指标</t>
  </si>
  <si>
    <t>二级指标</t>
  </si>
  <si>
    <t>三级指标</t>
  </si>
  <si>
    <t>指标性质</t>
  </si>
  <si>
    <t>指标值</t>
  </si>
  <si>
    <t>度量单位</t>
  </si>
  <si>
    <t>指标属性</t>
  </si>
  <si>
    <t>指标内容</t>
  </si>
  <si>
    <t>（一）指导学校加强课后服务费使用管理，开展课后服务质量评价，提高课后服务费资金的使用效率。
（二）科学合理制定2024年课后服务费考核办法，制定“一校一案”课后服务方案。
（三）根据各校方案，组织学校开展丰富多彩的课外活动，促进学生全面发展。</t>
  </si>
  <si>
    <t>产出指标</t>
  </si>
  <si>
    <t>数量指标</t>
  </si>
  <si>
    <t>学生数</t>
  </si>
  <si>
    <t>=</t>
  </si>
  <si>
    <t>1290</t>
  </si>
  <si>
    <t>人</t>
  </si>
  <si>
    <t>定量指标</t>
  </si>
  <si>
    <t>按照在校学生数测算</t>
  </si>
  <si>
    <t>效益指标</t>
  </si>
  <si>
    <t>社会效益</t>
  </si>
  <si>
    <t>政策知晓率</t>
  </si>
  <si>
    <t>&gt;=</t>
  </si>
  <si>
    <t>95</t>
  </si>
  <si>
    <t>反映补助政策的宣传效果情况</t>
  </si>
  <si>
    <t>满意度指标</t>
  </si>
  <si>
    <t>服务对象满意度</t>
  </si>
  <si>
    <t>学生满意度</t>
  </si>
  <si>
    <t>%</t>
  </si>
  <si>
    <t>反映获补助受益对象的满意程度</t>
  </si>
  <si>
    <t>根据《云县人民政府关于同意拨付云县一中聘请教育人才所需经费的批复》，预算出2024年聘请教育人才所需经费295.00万元。</t>
  </si>
  <si>
    <t>聘请教育人才人数</t>
  </si>
  <si>
    <t>12</t>
  </si>
  <si>
    <t>定性指标</t>
  </si>
  <si>
    <t>根据《中共云县委云县人民政府关于向东部发达地区引进高中教育人才的实施方案》</t>
  </si>
  <si>
    <t>质量指标</t>
  </si>
  <si>
    <t>聘请教育人才人均每月补助标准</t>
  </si>
  <si>
    <t>15000</t>
  </si>
  <si>
    <t>元/人</t>
  </si>
  <si>
    <t>经济效益</t>
  </si>
  <si>
    <t>教学任务完成率</t>
  </si>
  <si>
    <t>100</t>
  </si>
  <si>
    <t>可持续影响</t>
  </si>
  <si>
    <t>聘请教育人才年限</t>
  </si>
  <si>
    <t>年</t>
  </si>
  <si>
    <t>学生满意</t>
  </si>
  <si>
    <t>90</t>
  </si>
  <si>
    <t>2025年学校房租收入196万元，用于支付学校办公费、校舍维修费及出租资产维修费。</t>
  </si>
  <si>
    <t>收费金额</t>
  </si>
  <si>
    <t>1960000</t>
  </si>
  <si>
    <t>元</t>
  </si>
  <si>
    <t>根据《云县第一完全中学关于给予同意临街商铺出租的请示》</t>
  </si>
  <si>
    <t>&gt;</t>
  </si>
  <si>
    <t>目标1：高中教育阶段各项国家资助政策按规定得到落实。
 目标2：减轻农村贫困家庭负担，确保贫困家庭子女顺利完成学业。
 目标3：为家庭经济困难学生解决部分困难。</t>
  </si>
  <si>
    <t>补助学生人数</t>
  </si>
  <si>
    <t>920</t>
  </si>
  <si>
    <t>享受补助人数</t>
  </si>
  <si>
    <t>政策宣传率</t>
  </si>
  <si>
    <t>受助学生满意度</t>
  </si>
  <si>
    <t>根据2024学年报表，预算出2024年-2026年高中教育学费和住宿费收入，2025年合计收入预算280万元。用于支付学校零星办公费、水电费、网络服务费、零星修缮费，改善学校办学条件，维持学校教学工作正常运转。</t>
  </si>
  <si>
    <t>金额</t>
  </si>
  <si>
    <t>2800000</t>
  </si>
  <si>
    <t>根据云南省省级审批的教育(学校)收费项目和收费标准表</t>
  </si>
  <si>
    <t>（一）助力保障义务教育学校寄宿学生基本生活，提高寄宿学生的饮食质量。（二）完善直达资金管理，推动政策快速、有效实施，强化责任落实，确保直达资金补助到位，确保学校指标分配不拖沓、支付数据同步不过夜。严格执行直达资金使用要求，点对点将资金支付到受助对象手中。（三）确定补助覆盖范围，提高补助精准性。确定补助覆盖范围，提高补助精准性。完善非四类家庭经济困难学生认定标准，统一认定佐证材料。认定材料实行“一生一档、档案随籍走”，避免学校重复认定和学生多次提供申报材料，保证受助资格的连续性。</t>
  </si>
  <si>
    <t>初中阶段应补助人数</t>
  </si>
  <si>
    <t>1055</t>
  </si>
  <si>
    <t>补助对象人数</t>
  </si>
  <si>
    <t>补助政策的宣传率</t>
  </si>
  <si>
    <t>反映获补助受益对象的满意程度。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</si>
  <si>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</si>
  <si>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</si>
  <si>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</si>
  <si>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</si>
  <si>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</si>
  <si>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</si>
  <si>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</si>
  <si>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</si>
  <si>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</si>
  <si>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</si>
  <si>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</si>
  <si>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</si>
  <si>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</si>
  <si>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</si>
  <si>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复印纸</t>
  </si>
  <si>
    <t>空调机</t>
  </si>
  <si>
    <t>中学体育器材</t>
  </si>
  <si>
    <t>其他体育设备设施</t>
  </si>
  <si>
    <t>阅卷系统</t>
  </si>
  <si>
    <t>扫描仪</t>
  </si>
  <si>
    <t>台式计算机</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</si>
  <si>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</si>
  <si>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</si>
  <si>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</si>
  <si>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</si>
  <si>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</si>
  <si>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</si>
  <si>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</si>
  <si>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</si>
  <si>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</si>
  <si>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</si>
  <si>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</si>
  <si>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</si>
  <si>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</si>
  <si>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</si>
  <si>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</si>
  <si>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</si>
  <si>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预算11表</t>
  </si>
  <si>
    <t>上级补助</t>
  </si>
  <si>
    <t>预算12表</t>
  </si>
  <si>
    <t>项目级次</t>
  </si>
  <si>
    <t>312 民生类</t>
  </si>
  <si>
    <t>本级</t>
  </si>
  <si>
    <t>313 事业发展类</t>
  </si>
  <si>
    <t/>
  </si>
  <si>
    <t>注：“三公”经费支出的资金来源是项目支出的高中教育教学补助经费。</t>
  </si>
  <si>
    <r>
      <t>注：云县第一完全中学</t>
    </r>
    <r>
      <rPr>
        <sz val="10"/>
        <rFont val="宋体"/>
        <family val="3"/>
        <charset val="134"/>
      </rPr>
      <t>无政府购买服务预算支出，因此公开空表。</t>
    </r>
    <phoneticPr fontId="1" type="noConversion"/>
  </si>
  <si>
    <t>注：云县第一完全中学无转移支付补助项目支出，因此公开空表。</t>
    <phoneticPr fontId="1" type="noConversion"/>
  </si>
  <si>
    <t>件</t>
    <phoneticPr fontId="31" type="noConversion"/>
  </si>
  <si>
    <t>台</t>
  </si>
  <si>
    <t>台</t>
    <phoneticPr fontId="31" type="noConversion"/>
  </si>
  <si>
    <t>套</t>
  </si>
  <si>
    <t>套</t>
    <phoneticPr fontId="31" type="noConversion"/>
  </si>
  <si>
    <t>通用设备类</t>
  </si>
  <si>
    <t>A02061804 空调机</t>
  </si>
  <si>
    <t>A02021118 扫描仪</t>
  </si>
  <si>
    <t>A02010105 台式计算机</t>
  </si>
  <si>
    <t>A02469900 其他体育设备设施</t>
  </si>
  <si>
    <t>注：云县第一完全中学无政府性基金预算支出，因此公开空表。</t>
    <phoneticPr fontId="31" type="noConversion"/>
  </si>
  <si>
    <t>注：云县第一完全中学无县对下转移支付支出，因此公开空表。</t>
    <phoneticPr fontId="1" type="noConversion"/>
  </si>
  <si>
    <t>注：云县第一完全中学无县对下转移支付绩效目标，因此公开空表。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</si>
</sst>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0;;@"/>
    <numFmt numFmtId="177" formatCode="#,##0;\-#,##0;;@"/>
    <numFmt numFmtId="178" formatCode="hh:mm:ss"/>
    <numFmt numFmtId="179" formatCode="yyyy\-mm\-dd"/>
    <numFmt numFmtId="180" formatCode="yyyy\-mm\-dd\ hh:mm:ss"/>
  </numFmts>
  <fonts count="33">
    <font>
      <sz val="9"/>
      <color rgb="FF000000"/>
      <name val="Microsoft YaHei UI"/>
    </font>
    <font>
      <sz val="9"/>
      <name val="宋体"/>
      <family val="3"/>
      <charset val="134"/>
    </font>
    <font>
      <sz val="11"/>
      <name val="宋体"/>
      <family val="3"/>
      <charset val="134"/>
      <scheme val="minor"/>
    </font>
    <font>
      <sz val="9"/>
      <color rgb="FF000000"/>
      <name val="宋体"/>
      <family val="3"/>
      <charset val="134"/>
    </font>
    <font>
      <sz val="22"/>
      <color rgb="FF000000"/>
      <name val="方正小标宋简体"/>
      <family val="3"/>
      <charset val="134"/>
    </font>
    <font>
      <sz val="19"/>
      <color rgb="FF000000"/>
      <name val="宋体"/>
      <family val="3"/>
      <charset val="134"/>
    </font>
    <font>
      <b/>
      <sz val="11"/>
      <color rgb="FF000000"/>
      <name val="宋体"/>
      <family val="3"/>
      <charset val="134"/>
    </font>
    <font>
      <sz val="11"/>
      <color rgb="FF000000"/>
      <name val="宋体"/>
      <family val="3"/>
      <charset val="134"/>
    </font>
    <font>
      <sz val="10"/>
      <name val="宋体"/>
      <family val="3"/>
      <charset val="134"/>
    </font>
    <font>
      <b/>
      <sz val="9"/>
      <name val="宋体"/>
      <family val="3"/>
      <charset val="134"/>
    </font>
    <font>
      <b/>
      <sz val="9"/>
      <color rgb="FF000000"/>
      <name val="宋体"/>
      <family val="3"/>
      <charset val="134"/>
    </font>
    <font>
      <sz val="10"/>
      <color rgb="FF000000"/>
      <name val="Arial"/>
      <family val="2"/>
    </font>
    <font>
      <sz val="10"/>
      <color rgb="FF000000"/>
      <name val="宋体"/>
      <family val="3"/>
      <charset val="134"/>
    </font>
    <font>
      <sz val="30"/>
      <color rgb="FF000000"/>
      <name val="宋体"/>
      <family val="3"/>
      <charset val="134"/>
    </font>
    <font>
      <sz val="9"/>
      <name val="Microsoft YaHei UI"/>
      <family val="2"/>
      <charset val="134"/>
    </font>
    <font>
      <sz val="28"/>
      <color rgb="FF000000"/>
      <name val="宋体"/>
      <family val="3"/>
      <charset val="134"/>
    </font>
    <font>
      <sz val="10"/>
      <color rgb="FF000000"/>
      <name val="Microsoft YaHei UI"/>
      <family val="2"/>
      <charset val="134"/>
    </font>
    <font>
      <sz val="20"/>
      <color rgb="FF000000"/>
      <name val="宋体"/>
      <family val="3"/>
      <charset val="134"/>
    </font>
    <font>
      <b/>
      <sz val="10"/>
      <color rgb="FF000000"/>
      <name val="宋体"/>
      <family val="3"/>
      <charset val="134"/>
    </font>
    <font>
      <sz val="21"/>
      <color rgb="FF000000"/>
      <name val="宋体"/>
      <family val="3"/>
      <charset val="134"/>
    </font>
    <font>
      <sz val="11"/>
      <color theme="1"/>
      <name val="宋体"/>
      <family val="2"/>
      <scheme val="minor"/>
    </font>
    <font>
      <sz val="10"/>
      <color theme="1"/>
      <name val="宋体"/>
      <family val="3"/>
      <charset val="134"/>
    </font>
    <font>
      <b/>
      <sz val="23"/>
      <color rgb="FF000000"/>
      <name val="宋体"/>
      <family val="3"/>
      <charset val="134"/>
    </font>
    <font>
      <sz val="11"/>
      <color theme="1"/>
      <name val="宋体"/>
      <family val="3"/>
      <charset val="134"/>
    </font>
    <font>
      <sz val="11.25"/>
      <color rgb="FF000000"/>
      <name val="宋体"/>
      <family val="3"/>
      <charset val="134"/>
    </font>
    <font>
      <sz val="12"/>
      <color theme="1"/>
      <name val="宋体"/>
      <family val="3"/>
      <charset val="134"/>
    </font>
    <font>
      <sz val="12"/>
      <color rgb="FF000000"/>
      <name val="宋体"/>
      <family val="3"/>
      <charset val="134"/>
    </font>
    <font>
      <sz val="9"/>
      <color theme="1"/>
      <name val="宋体"/>
      <family val="3"/>
      <charset val="134"/>
    </font>
    <font>
      <sz val="10"/>
      <color rgb="FFFFFFFF"/>
      <name val="宋体"/>
      <family val="3"/>
      <charset val="134"/>
    </font>
    <font>
      <b/>
      <sz val="21"/>
      <color rgb="FF000000"/>
      <name val="宋体"/>
      <family val="3"/>
      <charset val="134"/>
    </font>
    <font>
      <sz val="22"/>
      <name val="方正小标宋简体"/>
      <family val="3"/>
      <charset val="134"/>
    </font>
    <font>
      <sz val="9"/>
      <name val="宋体"/>
      <family val="3"/>
      <charset val="134"/>
    </font>
    <font>
      <sz val="9"/>
      <color rgb="FF000000"/>
      <name val="Microsoft YaHei UI"/>
      <family val="2"/>
      <charset val="134"/>
    </font>
  </fonts>
  <fills count="3">
    <fill>
      <patternFill patternType="none"/>
    </fill>
    <fill>
      <patternFill patternType="gray125"/>
    </fill>
    <fill>
      <patternFill patternType="solid">
        <fgColor rgb="FFFFFFFF"/>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9">
    <xf numFmtId="0" fontId="0" fillId="0" borderId="0">
      <alignment vertical="top"/>
      <protection locked="0"/>
    </xf>
    <xf numFmtId="176" fontId="1" fillId="0" borderId="1">
      <alignment horizontal="right" vertical="center"/>
    </xf>
    <xf numFmtId="49" fontId="1" fillId="0" borderId="1">
      <alignment horizontal="left" vertical="center" wrapText="1"/>
    </xf>
    <xf numFmtId="178" fontId="1" fillId="0" borderId="1">
      <alignment horizontal="right" vertical="center"/>
    </xf>
    <xf numFmtId="179" fontId="1" fillId="0" borderId="1">
      <alignment horizontal="right" vertical="center"/>
    </xf>
    <xf numFmtId="180" fontId="1" fillId="0" borderId="1">
      <alignment horizontal="right" vertical="center"/>
    </xf>
    <xf numFmtId="10" fontId="1" fillId="0" borderId="1">
      <alignment horizontal="right" vertical="center"/>
    </xf>
    <xf numFmtId="177" fontId="1" fillId="0" borderId="1">
      <alignment horizontal="right" vertical="center"/>
    </xf>
    <xf numFmtId="0" fontId="1" fillId="0" borderId="0">
      <alignment vertical="top"/>
      <protection locked="0"/>
    </xf>
  </cellStyleXfs>
  <cellXfs count="266">
    <xf numFmtId="0" fontId="0" fillId="0" borderId="0" xfId="0" applyFont="1">
      <alignment vertical="top"/>
      <protection locked="0"/>
    </xf>
    <xf numFmtId="0" fontId="2" fillId="0" borderId="0" xfId="0" applyFont="1" applyAlignment="1" applyProtection="1">
      <alignment horizontal="center" vertical="center"/>
    </xf>
    <xf numFmtId="0" fontId="3" fillId="0" borderId="0" xfId="0" applyFont="1" applyAlignment="1" applyProtection="1">
      <alignment horizontal="right" vertical="center"/>
    </xf>
    <xf numFmtId="0" fontId="6" fillId="0" borderId="0" xfId="0" applyFont="1" applyAlignment="1" applyProtection="1">
      <alignment horizontal="center" vertical="center"/>
    </xf>
    <xf numFmtId="0" fontId="7" fillId="0" borderId="5" xfId="0" applyFont="1" applyBorder="1" applyAlignment="1" applyProtection="1">
      <alignment horizontal="center" vertical="center"/>
    </xf>
    <xf numFmtId="0" fontId="3" fillId="0" borderId="1" xfId="0" applyFont="1" applyBorder="1" applyAlignment="1" applyProtection="1">
      <alignment horizontal="left" vertical="center"/>
    </xf>
    <xf numFmtId="176" fontId="1" fillId="0" borderId="1" xfId="0" applyNumberFormat="1" applyFont="1" applyBorder="1" applyAlignment="1">
      <alignment horizontal="right" vertical="center"/>
      <protection locked="0"/>
    </xf>
    <xf numFmtId="0" fontId="1" fillId="0" borderId="1" xfId="0" applyFont="1" applyBorder="1" applyAlignment="1">
      <alignment horizontal="left" vertical="center"/>
      <protection locked="0"/>
    </xf>
    <xf numFmtId="0" fontId="1" fillId="0" borderId="3" xfId="0" applyFont="1" applyBorder="1" applyAlignment="1">
      <alignment horizontal="left" vertical="center"/>
      <protection locked="0"/>
    </xf>
    <xf numFmtId="0" fontId="1" fillId="0" borderId="5" xfId="0" applyFont="1" applyBorder="1" applyAlignment="1">
      <alignment horizontal="left" vertical="center"/>
      <protection locked="0"/>
    </xf>
    <xf numFmtId="0" fontId="1" fillId="0" borderId="6" xfId="0" applyFont="1" applyBorder="1" applyAlignment="1">
      <alignment horizontal="left" vertical="center"/>
      <protection locked="0"/>
    </xf>
    <xf numFmtId="0" fontId="8" fillId="0" borderId="5" xfId="0" applyFont="1" applyBorder="1" applyAlignment="1">
      <alignment vertical="center"/>
      <protection locked="0"/>
    </xf>
    <xf numFmtId="0" fontId="9" fillId="0" borderId="5" xfId="0" applyFont="1" applyBorder="1" applyAlignment="1">
      <alignment horizontal="center" vertical="center"/>
      <protection locked="0"/>
    </xf>
    <xf numFmtId="0" fontId="10" fillId="0" borderId="5" xfId="0" applyFont="1" applyBorder="1" applyAlignment="1" applyProtection="1">
      <alignment horizontal="center" vertical="center"/>
    </xf>
    <xf numFmtId="176" fontId="9" fillId="0" borderId="1" xfId="0" applyNumberFormat="1" applyFont="1" applyBorder="1" applyAlignment="1">
      <alignment horizontal="right" vertical="center"/>
      <protection locked="0"/>
    </xf>
    <xf numFmtId="176" fontId="1" fillId="0" borderId="1" xfId="0" quotePrefix="1" applyNumberFormat="1" applyFont="1" applyBorder="1" applyAlignment="1">
      <alignment horizontal="right" vertical="center"/>
      <protection locked="0"/>
    </xf>
    <xf numFmtId="0" fontId="10" fillId="0" borderId="1" xfId="0" applyFont="1" applyBorder="1" applyAlignment="1" applyProtection="1">
      <alignment horizontal="center" vertical="center"/>
    </xf>
    <xf numFmtId="0" fontId="3" fillId="0" borderId="5" xfId="0" applyFont="1" applyBorder="1" applyAlignment="1" applyProtection="1">
      <alignment horizontal="left" vertical="center"/>
    </xf>
    <xf numFmtId="0" fontId="10" fillId="0" borderId="5" xfId="0" applyFont="1" applyBorder="1" applyAlignment="1">
      <alignment horizontal="center" vertical="center"/>
      <protection locked="0"/>
    </xf>
    <xf numFmtId="0" fontId="12" fillId="0" borderId="0" xfId="0" applyFont="1" applyAlignment="1">
      <protection locked="0"/>
    </xf>
    <xf numFmtId="0" fontId="3" fillId="0" borderId="0" xfId="0" applyFont="1" applyAlignment="1">
      <alignment horizontal="right" vertical="center"/>
      <protection locked="0"/>
    </xf>
    <xf numFmtId="0" fontId="7" fillId="0" borderId="0" xfId="0" applyFont="1" applyAlignment="1" applyProtection="1"/>
    <xf numFmtId="0" fontId="7" fillId="0" borderId="0" xfId="0" applyFont="1" applyAlignment="1">
      <protection locked="0"/>
    </xf>
    <xf numFmtId="0" fontId="12" fillId="0" borderId="6"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3" fillId="0" borderId="5" xfId="0" applyFont="1" applyBorder="1" applyAlignment="1" applyProtection="1">
      <alignment vertical="center" wrapText="1"/>
    </xf>
    <xf numFmtId="0" fontId="3" fillId="0" borderId="6" xfId="0" applyFont="1" applyBorder="1" applyAlignment="1" applyProtection="1">
      <alignment vertical="center" wrapText="1"/>
    </xf>
    <xf numFmtId="0" fontId="3" fillId="0" borderId="5" xfId="0" applyFont="1" applyBorder="1" applyAlignment="1" applyProtection="1">
      <alignment horizontal="left" vertical="center" wrapText="1" indent="1"/>
    </xf>
    <xf numFmtId="0" fontId="3" fillId="0" borderId="6" xfId="0" applyFont="1" applyBorder="1" applyAlignment="1" applyProtection="1">
      <alignment horizontal="left" vertical="center" wrapText="1" indent="1"/>
    </xf>
    <xf numFmtId="0" fontId="14" fillId="0" borderId="0" xfId="0" applyFont="1" applyAlignment="1">
      <alignment vertical="center"/>
      <protection locked="0"/>
    </xf>
    <xf numFmtId="0" fontId="11" fillId="0" borderId="0" xfId="0" applyFont="1" applyAlignment="1" applyProtection="1">
      <alignment vertical="center"/>
    </xf>
    <xf numFmtId="0" fontId="12" fillId="0" borderId="0" xfId="0" applyFont="1" applyAlignment="1" applyProtection="1">
      <alignment wrapText="1"/>
    </xf>
    <xf numFmtId="0" fontId="12" fillId="0" borderId="0" xfId="0" applyFont="1" applyAlignment="1" applyProtection="1"/>
    <xf numFmtId="0" fontId="16" fillId="0" borderId="0" xfId="0" applyFont="1" applyAlignment="1" applyProtection="1"/>
    <xf numFmtId="0" fontId="7" fillId="0" borderId="1" xfId="0" applyFont="1" applyBorder="1" applyAlignment="1" applyProtection="1">
      <alignment horizontal="center"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3" fontId="7" fillId="0" borderId="1" xfId="0" applyNumberFormat="1" applyFont="1" applyBorder="1" applyAlignment="1" applyProtection="1">
      <alignment horizontal="center" vertical="center"/>
    </xf>
    <xf numFmtId="0" fontId="3" fillId="0" borderId="1" xfId="0" applyFont="1" applyBorder="1" applyAlignment="1" applyProtection="1">
      <alignment vertical="center"/>
    </xf>
    <xf numFmtId="0" fontId="8" fillId="0" borderId="1" xfId="0" applyFont="1" applyBorder="1" applyAlignment="1">
      <alignment horizontal="left" vertical="center" wrapText="1" indent="1"/>
      <protection locked="0"/>
    </xf>
    <xf numFmtId="0" fontId="8" fillId="0" borderId="1" xfId="0" quotePrefix="1" applyFont="1" applyBorder="1" applyAlignment="1" applyProtection="1">
      <alignment horizontal="left" vertical="center" wrapText="1" indent="1"/>
    </xf>
    <xf numFmtId="0" fontId="12" fillId="0" borderId="1" xfId="0" applyFont="1" applyBorder="1" applyAlignment="1">
      <alignment horizontal="left" vertical="center" wrapText="1" indent="2"/>
      <protection locked="0"/>
    </xf>
    <xf numFmtId="0" fontId="12" fillId="0" borderId="1" xfId="0" quotePrefix="1" applyFont="1" applyBorder="1" applyAlignment="1" applyProtection="1">
      <alignment horizontal="left" vertical="center" wrapText="1" indent="2"/>
    </xf>
    <xf numFmtId="0" fontId="18" fillId="0" borderId="0" xfId="0" applyFont="1" applyAlignment="1" applyProtection="1">
      <alignment horizontal="center" vertical="center"/>
    </xf>
    <xf numFmtId="0" fontId="3" fillId="0" borderId="1" xfId="0" applyFont="1" applyBorder="1" applyAlignment="1">
      <alignment horizontal="left" vertical="center"/>
      <protection locked="0"/>
    </xf>
    <xf numFmtId="0" fontId="3" fillId="0" borderId="1" xfId="0" applyFont="1" applyBorder="1" applyAlignment="1">
      <alignment vertical="center"/>
      <protection locked="0"/>
    </xf>
    <xf numFmtId="0" fontId="1" fillId="0" borderId="1" xfId="0" applyFont="1" applyBorder="1" applyAlignment="1">
      <alignment vertical="center"/>
      <protection locked="0"/>
    </xf>
    <xf numFmtId="0" fontId="1" fillId="0" borderId="5" xfId="0" applyFont="1" applyBorder="1" applyAlignment="1">
      <alignment vertical="center"/>
      <protection locked="0"/>
    </xf>
    <xf numFmtId="0" fontId="3" fillId="0" borderId="1" xfId="0" applyFont="1" applyBorder="1" applyAlignment="1">
      <alignment horizontal="center" vertical="center"/>
      <protection locked="0"/>
    </xf>
    <xf numFmtId="0" fontId="3" fillId="0" borderId="1" xfId="0" applyFont="1" applyBorder="1" applyAlignment="1" applyProtection="1">
      <alignment horizontal="center" vertical="center"/>
    </xf>
    <xf numFmtId="0" fontId="12" fillId="0" borderId="0" xfId="0" applyFont="1" applyProtection="1">
      <alignment vertical="top"/>
    </xf>
    <xf numFmtId="0" fontId="12" fillId="0" borderId="0" xfId="0" applyFont="1" applyAlignment="1" applyProtection="1">
      <alignment horizontal="right" vertical="center"/>
    </xf>
    <xf numFmtId="49" fontId="12" fillId="0" borderId="0" xfId="0" applyNumberFormat="1" applyFont="1" applyAlignment="1" applyProtection="1"/>
    <xf numFmtId="0" fontId="12" fillId="0" borderId="0" xfId="0" applyFont="1" applyAlignment="1" applyProtection="1">
      <alignment horizontal="right"/>
    </xf>
    <xf numFmtId="49" fontId="7" fillId="0" borderId="1" xfId="0" applyNumberFormat="1" applyFont="1" applyBorder="1" applyAlignment="1" applyProtection="1">
      <alignment horizontal="center" vertical="center"/>
    </xf>
    <xf numFmtId="0" fontId="7" fillId="0" borderId="6" xfId="0" applyFont="1" applyBorder="1" applyAlignment="1" applyProtection="1">
      <alignment horizontal="center" vertical="center"/>
    </xf>
    <xf numFmtId="49" fontId="7" fillId="0" borderId="1" xfId="0" applyNumberFormat="1" applyFont="1" applyBorder="1" applyAlignment="1">
      <alignment horizontal="center" vertical="center"/>
      <protection locked="0"/>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left" vertical="center" wrapText="1" indent="1"/>
    </xf>
    <xf numFmtId="0" fontId="3" fillId="0" borderId="1" xfId="0" applyFont="1" applyBorder="1" applyAlignment="1" applyProtection="1">
      <alignment horizontal="left" vertical="center" wrapText="1" indent="2"/>
    </xf>
    <xf numFmtId="0" fontId="20" fillId="0" borderId="0" xfId="0" applyFont="1" applyAlignment="1" applyProtection="1">
      <alignment horizontal="center" vertical="center"/>
    </xf>
    <xf numFmtId="0" fontId="12" fillId="0" borderId="0" xfId="0" applyFont="1" applyAlignment="1" applyProtection="1">
      <alignment horizontal="center"/>
    </xf>
    <xf numFmtId="0" fontId="21" fillId="0" borderId="0" xfId="0" applyFont="1" applyAlignment="1" applyProtection="1">
      <alignment horizontal="center" wrapText="1"/>
    </xf>
    <xf numFmtId="0" fontId="12" fillId="0" borderId="0" xfId="0" applyFont="1" applyAlignment="1" applyProtection="1">
      <alignment horizontal="center" wrapText="1"/>
    </xf>
    <xf numFmtId="0" fontId="3" fillId="0" borderId="0" xfId="0" applyFont="1" applyAlignment="1" applyProtection="1">
      <alignment horizontal="right" vertical="center" wrapText="1"/>
    </xf>
    <xf numFmtId="0" fontId="24" fillId="0" borderId="1" xfId="0" applyFont="1" applyBorder="1" applyAlignment="1">
      <alignment horizontal="center" vertical="center"/>
      <protection locked="0"/>
    </xf>
    <xf numFmtId="0" fontId="25" fillId="0" borderId="1" xfId="0" applyFont="1" applyBorder="1" applyAlignment="1">
      <alignment horizontal="center" vertical="center"/>
      <protection locked="0"/>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176" fontId="27" fillId="0" borderId="1" xfId="0" applyNumberFormat="1" applyFont="1" applyBorder="1" applyAlignment="1" applyProtection="1">
      <alignment horizontal="right" vertical="center"/>
    </xf>
    <xf numFmtId="176" fontId="27" fillId="0" borderId="1" xfId="0" applyNumberFormat="1" applyFont="1" applyBorder="1" applyAlignment="1" applyProtection="1">
      <alignment horizontal="center" vertical="center"/>
    </xf>
    <xf numFmtId="0" fontId="12" fillId="0" borderId="0" xfId="0" applyFont="1">
      <alignment vertical="top"/>
      <protection locked="0"/>
    </xf>
    <xf numFmtId="49" fontId="12" fillId="0" borderId="0" xfId="0" applyNumberFormat="1" applyFont="1" applyAlignment="1">
      <protection locked="0"/>
    </xf>
    <xf numFmtId="0" fontId="7" fillId="0" borderId="9" xfId="0" applyFont="1" applyBorder="1" applyAlignment="1" applyProtection="1">
      <alignment horizontal="center" vertical="center"/>
    </xf>
    <xf numFmtId="0" fontId="7" fillId="0" borderId="5" xfId="0" applyFont="1" applyBorder="1" applyAlignment="1">
      <alignment horizontal="center" vertical="center"/>
      <protection locked="0"/>
    </xf>
    <xf numFmtId="3" fontId="12" fillId="0" borderId="1" xfId="0" applyNumberFormat="1" applyFont="1" applyBorder="1" applyAlignment="1">
      <alignment horizontal="center" vertical="center"/>
      <protection locked="0"/>
    </xf>
    <xf numFmtId="0" fontId="3" fillId="0" borderId="1" xfId="0" applyFont="1" applyBorder="1" applyAlignment="1" applyProtection="1">
      <alignment horizontal="left" vertical="center" indent="1"/>
    </xf>
    <xf numFmtId="0" fontId="3" fillId="0" borderId="1" xfId="0" applyFont="1" applyBorder="1" applyAlignment="1">
      <alignment horizontal="left" vertical="center" wrapText="1"/>
      <protection locked="0"/>
    </xf>
    <xf numFmtId="49" fontId="1" fillId="0" borderId="1" xfId="2" applyNumberFormat="1" applyFont="1" applyBorder="1" applyProtection="1">
      <alignment horizontal="left" vertical="center" wrapText="1"/>
      <protection locked="0"/>
    </xf>
    <xf numFmtId="0" fontId="12" fillId="0" borderId="0" xfId="0" applyFont="1" applyAlignment="1" applyProtection="1">
      <alignment vertical="center"/>
    </xf>
    <xf numFmtId="49" fontId="12" fillId="0" borderId="0" xfId="0" applyNumberFormat="1" applyFont="1" applyAlignment="1" applyProtection="1">
      <alignment vertical="center"/>
    </xf>
    <xf numFmtId="0" fontId="7" fillId="0" borderId="0" xfId="0" applyFont="1" applyAlignment="1" applyProtection="1">
      <alignment vertical="center"/>
    </xf>
    <xf numFmtId="0" fontId="7" fillId="0" borderId="4" xfId="0" applyFont="1" applyBorder="1" applyAlignment="1" applyProtection="1">
      <alignment horizontal="center" vertical="center" wrapText="1"/>
    </xf>
    <xf numFmtId="3" fontId="12" fillId="0" borderId="1" xfId="0" applyNumberFormat="1" applyFont="1" applyBorder="1" applyAlignment="1" applyProtection="1">
      <alignment horizontal="center" vertical="center"/>
    </xf>
    <xf numFmtId="0" fontId="12" fillId="0" borderId="1" xfId="0" applyFont="1" applyBorder="1" applyAlignment="1" applyProtection="1">
      <alignment vertical="center"/>
    </xf>
    <xf numFmtId="0" fontId="3" fillId="0" borderId="0" xfId="0" applyFont="1" applyAlignment="1">
      <alignment horizontal="right" vertical="center" wrapText="1"/>
      <protection locked="0"/>
    </xf>
    <xf numFmtId="0" fontId="7" fillId="0" borderId="1" xfId="0" applyFont="1" applyBorder="1" applyAlignment="1">
      <alignment horizontal="center" vertical="center"/>
      <protection locked="0"/>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0" fontId="28" fillId="0" borderId="0" xfId="0" applyFont="1" applyAlignment="1">
      <alignment horizontal="right"/>
      <protection locked="0"/>
    </xf>
    <xf numFmtId="49" fontId="28" fillId="0" borderId="0" xfId="0" applyNumberFormat="1" applyFont="1" applyAlignment="1">
      <protection locked="0"/>
    </xf>
    <xf numFmtId="0" fontId="7" fillId="0" borderId="6" xfId="0" applyFont="1" applyBorder="1" applyAlignment="1">
      <alignment horizontal="center" vertical="center"/>
      <protection locked="0"/>
    </xf>
    <xf numFmtId="49" fontId="7" fillId="0" borderId="6" xfId="0" applyNumberFormat="1" applyFont="1" applyBorder="1" applyAlignment="1">
      <alignment horizontal="center" vertical="center"/>
      <protection locked="0"/>
    </xf>
    <xf numFmtId="0" fontId="3" fillId="0" borderId="5" xfId="0" applyFont="1" applyBorder="1" applyAlignment="1">
      <alignment horizontal="left" vertical="center" wrapText="1"/>
      <protection locked="0"/>
    </xf>
    <xf numFmtId="0" fontId="3" fillId="0" borderId="6" xfId="0" applyFont="1" applyBorder="1" applyAlignment="1">
      <alignment horizontal="left" vertical="center" wrapText="1"/>
      <protection locked="0"/>
    </xf>
    <xf numFmtId="0" fontId="3" fillId="0" borderId="0" xfId="0" applyFont="1" applyAlignment="1">
      <alignment horizontal="right"/>
      <protection locked="0"/>
    </xf>
    <xf numFmtId="0" fontId="7" fillId="0" borderId="6"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3" fillId="0" borderId="5"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5" xfId="0" applyFont="1" applyBorder="1" applyAlignment="1" applyProtection="1">
      <alignment horizontal="left" vertical="center" wrapText="1" indent="1"/>
    </xf>
    <xf numFmtId="0" fontId="3" fillId="0" borderId="5" xfId="0" quotePrefix="1" applyFont="1" applyBorder="1" applyAlignment="1" applyProtection="1">
      <alignment horizontal="left" vertical="center" wrapText="1" indent="2"/>
    </xf>
    <xf numFmtId="0" fontId="3" fillId="0" borderId="0" xfId="0" applyFont="1" applyAlignment="1">
      <alignment vertical="top" wrapText="1"/>
      <protection locked="0"/>
    </xf>
    <xf numFmtId="0" fontId="7" fillId="0" borderId="0" xfId="0" applyFont="1" applyAlignment="1" applyProtection="1">
      <alignment wrapText="1"/>
    </xf>
    <xf numFmtId="0" fontId="3" fillId="0" borderId="0" xfId="0" applyFont="1" applyAlignment="1">
      <alignment horizontal="right" wrapText="1"/>
      <protection locked="0"/>
    </xf>
    <xf numFmtId="3" fontId="7" fillId="0" borderId="5" xfId="0" applyNumberFormat="1" applyFont="1" applyBorder="1" applyAlignment="1" applyProtection="1">
      <alignment horizontal="center" vertical="center"/>
    </xf>
    <xf numFmtId="0" fontId="3" fillId="0" borderId="5" xfId="0" quotePrefix="1" applyFont="1" applyBorder="1" applyAlignment="1" applyProtection="1">
      <alignment horizontal="left" vertical="center" wrapText="1"/>
    </xf>
    <xf numFmtId="0" fontId="7" fillId="0" borderId="12" xfId="0" applyFont="1" applyBorder="1" applyAlignment="1" applyProtection="1">
      <alignment horizontal="center" vertical="center" wrapText="1"/>
    </xf>
    <xf numFmtId="0" fontId="3" fillId="0" borderId="1" xfId="0" quotePrefix="1" applyFont="1" applyBorder="1" applyAlignment="1" applyProtection="1">
      <alignment horizontal="left" vertical="center" wrapText="1"/>
    </xf>
    <xf numFmtId="0" fontId="3" fillId="0" borderId="1" xfId="0" quotePrefix="1" applyFont="1" applyBorder="1" applyAlignment="1">
      <alignment horizontal="left" vertical="center" wrapText="1"/>
      <protection locked="0"/>
    </xf>
    <xf numFmtId="0" fontId="3" fillId="0" borderId="1" xfId="0" applyFont="1" applyBorder="1" applyAlignment="1">
      <alignment horizontal="center" vertical="center" wrapText="1"/>
      <protection locked="0"/>
    </xf>
    <xf numFmtId="0" fontId="12" fillId="0" borderId="0" xfId="0" applyFont="1" applyAlignment="1" applyProtection="1">
      <alignment horizontal="right" vertical="center" wrapText="1"/>
    </xf>
    <xf numFmtId="177" fontId="1" fillId="0" borderId="1" xfId="7" applyNumberFormat="1" applyFont="1" applyBorder="1" applyProtection="1">
      <alignment horizontal="right" vertical="center"/>
      <protection locked="0"/>
    </xf>
    <xf numFmtId="0" fontId="12" fillId="0" borderId="0" xfId="0" applyFont="1" applyAlignment="1">
      <alignment horizontal="right" vertical="center"/>
      <protection locked="0"/>
    </xf>
    <xf numFmtId="0" fontId="12" fillId="0" borderId="1" xfId="0" applyFont="1" applyBorder="1" applyAlignment="1">
      <alignment horizontal="center" vertical="center"/>
      <protection locked="0"/>
    </xf>
    <xf numFmtId="0" fontId="3" fillId="0" borderId="1" xfId="0" applyFont="1" applyBorder="1" applyAlignment="1">
      <alignment horizontal="left" vertical="center" wrapText="1" indent="1"/>
      <protection locked="0"/>
    </xf>
    <xf numFmtId="0" fontId="7" fillId="0" borderId="6"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0" borderId="0" xfId="0" applyFont="1" applyBorder="1">
      <alignment vertical="top"/>
      <protection locked="0"/>
    </xf>
    <xf numFmtId="0" fontId="11" fillId="0" borderId="0" xfId="0" applyFont="1" applyBorder="1" applyProtection="1">
      <alignment vertical="top"/>
    </xf>
    <xf numFmtId="0" fontId="12" fillId="0" borderId="0" xfId="0" applyFont="1" applyBorder="1" applyAlignment="1">
      <protection locked="0"/>
    </xf>
    <xf numFmtId="0" fontId="3" fillId="0" borderId="0" xfId="0" applyFont="1" applyBorder="1" applyAlignment="1">
      <alignment horizontal="right" vertical="center"/>
      <protection locked="0"/>
    </xf>
    <xf numFmtId="0" fontId="0" fillId="0" borderId="0" xfId="0" applyFont="1" applyAlignment="1">
      <alignment horizontal="center" vertical="top"/>
      <protection locked="0"/>
    </xf>
    <xf numFmtId="0" fontId="3" fillId="0" borderId="6" xfId="0" applyFont="1" applyBorder="1" applyAlignment="1" applyProtection="1">
      <alignment horizontal="center" vertical="center" wrapText="1"/>
    </xf>
    <xf numFmtId="0" fontId="3" fillId="0" borderId="6" xfId="0" applyFont="1" applyBorder="1" applyAlignment="1" applyProtection="1">
      <alignment horizontal="center" vertical="center"/>
    </xf>
    <xf numFmtId="3" fontId="3" fillId="0" borderId="6" xfId="0" applyNumberFormat="1" applyFont="1" applyBorder="1" applyAlignment="1" applyProtection="1">
      <alignment horizontal="center" vertical="center"/>
    </xf>
    <xf numFmtId="0" fontId="4" fillId="0" borderId="0" xfId="0" quotePrefix="1" applyFont="1" applyAlignment="1" applyProtection="1">
      <alignment horizontal="center" vertical="center"/>
    </xf>
    <xf numFmtId="0" fontId="5" fillId="0" borderId="0" xfId="0" applyFont="1" applyAlignment="1" applyProtection="1">
      <alignment horizontal="center" vertical="top"/>
    </xf>
    <xf numFmtId="0" fontId="3" fillId="0" borderId="0" xfId="0" quotePrefix="1" applyFont="1" applyAlignment="1" applyProtection="1">
      <alignment horizontal="left" vertical="center"/>
    </xf>
    <xf numFmtId="0" fontId="6" fillId="0" borderId="0" xfId="0" applyFont="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4" xfId="0" quotePrefix="1"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vertical="center"/>
    </xf>
    <xf numFmtId="0" fontId="12" fillId="0" borderId="10" xfId="0" applyFont="1" applyBorder="1" applyAlignment="1">
      <alignment horizontal="center" vertical="center" wrapText="1"/>
      <protection locked="0"/>
    </xf>
    <xf numFmtId="0" fontId="3" fillId="0" borderId="6" xfId="0" applyFont="1" applyBorder="1" applyAlignment="1">
      <alignment horizontal="center" vertical="center"/>
      <protection locked="0"/>
    </xf>
    <xf numFmtId="0" fontId="12" fillId="0" borderId="6" xfId="0" applyFont="1" applyBorder="1" applyAlignment="1" applyProtection="1">
      <alignment horizontal="center" vertical="center"/>
    </xf>
    <xf numFmtId="0" fontId="4" fillId="0" borderId="0" xfId="0" applyFont="1" applyAlignment="1">
      <alignment horizontal="center" vertical="center"/>
      <protection locked="0"/>
    </xf>
    <xf numFmtId="0" fontId="13" fillId="0" borderId="0" xfId="0" applyFont="1" applyAlignment="1" applyProtection="1">
      <alignment horizontal="center" vertical="center"/>
    </xf>
    <xf numFmtId="0" fontId="13" fillId="0" borderId="0" xfId="0" applyFont="1" applyAlignment="1">
      <alignment horizontal="center" vertical="center"/>
      <protection locked="0"/>
    </xf>
    <xf numFmtId="0" fontId="7" fillId="0" borderId="0" xfId="0" applyFont="1" applyAlignment="1" applyProtection="1"/>
    <xf numFmtId="0" fontId="12" fillId="0" borderId="8" xfId="0" applyFont="1" applyBorder="1" applyAlignment="1">
      <alignment horizontal="center" vertical="center" wrapText="1"/>
      <protection locked="0"/>
    </xf>
    <xf numFmtId="0" fontId="12" fillId="0" borderId="8" xfId="0" applyFont="1" applyBorder="1" applyAlignment="1" applyProtection="1">
      <alignment horizontal="center" vertical="center" wrapText="1"/>
    </xf>
    <xf numFmtId="0" fontId="12" fillId="0" borderId="8" xfId="0" applyFont="1" applyBorder="1" applyAlignment="1" applyProtection="1">
      <alignment horizontal="center" vertical="center"/>
    </xf>
    <xf numFmtId="0" fontId="12" fillId="0" borderId="3" xfId="0" applyFont="1" applyBorder="1" applyAlignment="1" applyProtection="1">
      <alignment horizontal="center" vertical="center" wrapText="1"/>
    </xf>
    <xf numFmtId="0" fontId="12" fillId="2" borderId="3" xfId="0" applyFont="1" applyFill="1" applyBorder="1" applyAlignment="1">
      <alignment horizontal="center" vertical="center" wrapText="1"/>
      <protection locked="0"/>
    </xf>
    <xf numFmtId="0" fontId="12" fillId="0" borderId="4" xfId="0" applyFont="1" applyBorder="1" applyAlignment="1">
      <alignment horizontal="center" vertical="center" wrapText="1"/>
      <protection locked="0"/>
    </xf>
    <xf numFmtId="0" fontId="12" fillId="0" borderId="9" xfId="0" applyFont="1" applyBorder="1" applyAlignment="1" applyProtection="1">
      <alignment horizontal="center" vertical="center"/>
    </xf>
    <xf numFmtId="0" fontId="12" fillId="0" borderId="5" xfId="0" applyFont="1" applyBorder="1" applyAlignment="1" applyProtection="1">
      <alignment horizontal="center" vertical="center" wrapText="1"/>
    </xf>
    <xf numFmtId="0" fontId="12" fillId="0" borderId="7" xfId="0" applyFont="1" applyBorder="1" applyAlignment="1">
      <alignment horizontal="center" vertical="center" wrapText="1"/>
      <protection locked="0"/>
    </xf>
    <xf numFmtId="0" fontId="12" fillId="0" borderId="10" xfId="0" applyFont="1" applyBorder="1" applyAlignment="1" applyProtection="1">
      <alignment horizontal="center" vertical="center"/>
    </xf>
    <xf numFmtId="0" fontId="12" fillId="0" borderId="6" xfId="0" applyFont="1" applyBorder="1" applyAlignment="1" applyProtection="1">
      <alignment horizontal="center" vertical="center" wrapText="1"/>
    </xf>
    <xf numFmtId="0" fontId="12" fillId="0" borderId="11" xfId="0" applyFont="1" applyBorder="1" applyAlignment="1" applyProtection="1">
      <alignment horizontal="center" vertical="center"/>
    </xf>
    <xf numFmtId="0" fontId="4" fillId="0" borderId="0" xfId="0" applyFont="1" applyAlignment="1" applyProtection="1">
      <alignment horizontal="center" vertical="center"/>
    </xf>
    <xf numFmtId="0" fontId="15" fillId="0" borderId="0" xfId="0" applyFont="1" applyAlignment="1" applyProtection="1">
      <alignment horizontal="center" vertical="center"/>
    </xf>
    <xf numFmtId="0" fontId="3" fillId="0" borderId="0" xfId="0" applyFont="1" applyAlignment="1">
      <alignment horizontal="left" vertical="center" wrapText="1"/>
      <protection locked="0"/>
    </xf>
    <xf numFmtId="0" fontId="12" fillId="0" borderId="0" xfId="0" applyFont="1" applyAlignment="1" applyProtection="1">
      <alignment horizontal="left" vertical="center" wrapText="1"/>
    </xf>
    <xf numFmtId="0" fontId="12" fillId="0" borderId="0" xfId="0" applyFont="1" applyAlignment="1" applyProtection="1">
      <alignment wrapText="1"/>
    </xf>
    <xf numFmtId="0" fontId="12" fillId="0" borderId="0" xfId="0" applyFont="1" applyAlignment="1" applyProtection="1"/>
    <xf numFmtId="0" fontId="12" fillId="0" borderId="1" xfId="0" applyFont="1" applyBorder="1" applyAlignment="1">
      <alignment horizontal="center" vertical="center" wrapText="1"/>
      <protection locked="0"/>
    </xf>
    <xf numFmtId="0" fontId="12" fillId="0" borderId="1" xfId="0" applyFont="1" applyBorder="1" applyAlignment="1" applyProtection="1">
      <alignment horizontal="center" vertical="center" wrapText="1"/>
    </xf>
    <xf numFmtId="0" fontId="7" fillId="0" borderId="4"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8" xfId="0" applyFont="1" applyBorder="1" applyAlignment="1" applyProtection="1">
      <alignment horizontal="center" vertical="center"/>
    </xf>
    <xf numFmtId="0" fontId="7" fillId="0" borderId="8"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17" fillId="0" borderId="0" xfId="0" applyFont="1" applyAlignment="1" applyProtection="1">
      <alignment horizontal="center" vertical="center"/>
    </xf>
    <xf numFmtId="0" fontId="3" fillId="0" borderId="0" xfId="0" quotePrefix="1" applyFont="1" applyAlignment="1">
      <alignment horizontal="left" vertical="center"/>
      <protection locked="0"/>
    </xf>
    <xf numFmtId="0" fontId="18" fillId="0" borderId="0" xfId="0" applyFont="1" applyAlignment="1" applyProtection="1">
      <alignment horizontal="center" vertical="center"/>
    </xf>
    <xf numFmtId="0" fontId="7" fillId="0" borderId="4" xfId="0" quotePrefix="1" applyFont="1" applyBorder="1" applyAlignment="1">
      <alignment horizontal="center" vertical="center"/>
      <protection locked="0"/>
    </xf>
    <xf numFmtId="0" fontId="19" fillId="0" borderId="0" xfId="0" applyFont="1" applyAlignment="1" applyProtection="1">
      <alignment horizontal="center" vertical="center"/>
    </xf>
    <xf numFmtId="49" fontId="7" fillId="0" borderId="2"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0" fontId="12" fillId="0" borderId="0" xfId="0" quotePrefix="1" applyFont="1" applyAlignment="1">
      <alignment horizontal="left" vertical="center"/>
      <protection locked="0"/>
    </xf>
    <xf numFmtId="49" fontId="12" fillId="0" borderId="0" xfId="0" applyNumberFormat="1" applyFont="1" applyAlignment="1" applyProtection="1"/>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2" xfId="0" applyFont="1" applyBorder="1" applyAlignment="1">
      <alignment horizontal="center" vertical="center"/>
      <protection locked="0"/>
    </xf>
    <xf numFmtId="0" fontId="7" fillId="0" borderId="4" xfId="0" applyFont="1" applyBorder="1" applyAlignment="1">
      <alignment horizontal="center" vertical="center"/>
      <protection locked="0"/>
    </xf>
    <xf numFmtId="0" fontId="0" fillId="0" borderId="0" xfId="0" applyFont="1" applyAlignment="1">
      <alignment horizontal="center" vertical="top"/>
      <protection locked="0"/>
    </xf>
    <xf numFmtId="0" fontId="4" fillId="0" borderId="0" xfId="0" quotePrefix="1" applyFont="1" applyAlignment="1">
      <alignment horizontal="center" vertical="center"/>
      <protection locked="0"/>
    </xf>
    <xf numFmtId="0" fontId="22" fillId="0" borderId="0" xfId="0" applyFont="1" applyAlignment="1">
      <alignment horizontal="center" vertical="center"/>
      <protection locked="0"/>
    </xf>
    <xf numFmtId="0" fontId="21" fillId="0" borderId="0" xfId="0" applyFont="1" applyAlignment="1" applyProtection="1">
      <alignment horizontal="center" wrapText="1"/>
    </xf>
    <xf numFmtId="0" fontId="12" fillId="0" borderId="0" xfId="0" applyFont="1" applyAlignment="1" applyProtection="1">
      <alignment horizontal="center" wrapText="1"/>
    </xf>
    <xf numFmtId="0" fontId="23" fillId="0" borderId="5" xfId="0" applyFont="1" applyBorder="1" applyAlignment="1">
      <alignment horizontal="center" vertical="center" wrapText="1"/>
      <protection locked="0"/>
    </xf>
    <xf numFmtId="0" fontId="7" fillId="0" borderId="5" xfId="0" applyFont="1" applyBorder="1" applyAlignment="1">
      <alignment horizontal="center" vertical="center" wrapText="1"/>
      <protection locked="0"/>
    </xf>
    <xf numFmtId="0" fontId="24" fillId="0" borderId="1" xfId="0" applyFont="1" applyBorder="1" applyAlignment="1">
      <alignment horizontal="center" vertical="center"/>
      <protection locked="0"/>
    </xf>
    <xf numFmtId="0" fontId="12" fillId="0" borderId="2" xfId="0" applyFont="1" applyBorder="1" applyAlignment="1">
      <alignment horizontal="center" vertical="center" wrapText="1"/>
      <protection locked="0"/>
    </xf>
    <xf numFmtId="0" fontId="3" fillId="0" borderId="8" xfId="0" applyFont="1" applyBorder="1" applyAlignment="1">
      <alignment horizontal="left" vertical="center"/>
      <protection locked="0"/>
    </xf>
    <xf numFmtId="0" fontId="3" fillId="0" borderId="3" xfId="0" applyFont="1" applyBorder="1" applyAlignment="1">
      <alignment horizontal="left" vertical="center"/>
      <protection locked="0"/>
    </xf>
    <xf numFmtId="0" fontId="7" fillId="0" borderId="8" xfId="0" applyFont="1" applyBorder="1" applyAlignment="1">
      <alignment horizontal="center" vertical="center"/>
      <protection locked="0"/>
    </xf>
    <xf numFmtId="0" fontId="7" fillId="0" borderId="3" xfId="0" applyFont="1" applyBorder="1" applyAlignment="1">
      <alignment horizontal="center" vertical="center"/>
      <protection locked="0"/>
    </xf>
    <xf numFmtId="0" fontId="7" fillId="0" borderId="9" xfId="0" applyFont="1" applyBorder="1" applyAlignment="1" applyProtection="1">
      <alignment horizontal="center" vertical="center"/>
    </xf>
    <xf numFmtId="0" fontId="7" fillId="0" borderId="5"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1" xfId="0" applyFont="1" applyBorder="1" applyAlignment="1">
      <alignment horizontal="center" vertical="center" wrapText="1"/>
      <protection locked="0"/>
    </xf>
    <xf numFmtId="0" fontId="22" fillId="0" borderId="0" xfId="0" applyFont="1" applyAlignment="1" applyProtection="1">
      <alignment horizontal="center" vertical="center"/>
    </xf>
    <xf numFmtId="0" fontId="7" fillId="0" borderId="0" xfId="0" applyFont="1" applyAlignment="1">
      <alignment horizontal="left" vertical="center"/>
      <protection locked="0"/>
    </xf>
    <xf numFmtId="0" fontId="7" fillId="0" borderId="9" xfId="0"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3" fillId="0" borderId="8" xfId="0" applyFont="1" applyBorder="1" applyAlignment="1" applyProtection="1">
      <alignment horizontal="left" vertical="center"/>
    </xf>
    <xf numFmtId="0" fontId="3" fillId="0" borderId="3" xfId="0" applyFont="1" applyBorder="1" applyAlignment="1" applyProtection="1">
      <alignment horizontal="left" vertical="center"/>
    </xf>
    <xf numFmtId="0" fontId="7" fillId="0" borderId="4" xfId="0" applyFont="1" applyBorder="1" applyAlignment="1" applyProtection="1">
      <alignment horizontal="center" vertical="center" wrapText="1"/>
    </xf>
    <xf numFmtId="0" fontId="7" fillId="0" borderId="12" xfId="0" applyFont="1" applyBorder="1" applyAlignment="1" applyProtection="1">
      <alignment horizontal="center" vertical="center"/>
    </xf>
    <xf numFmtId="0" fontId="7" fillId="0" borderId="13" xfId="0" applyFont="1" applyBorder="1" applyAlignment="1">
      <alignment horizontal="center" vertical="center" wrapText="1"/>
      <protection locked="0"/>
    </xf>
    <xf numFmtId="0" fontId="7" fillId="0" borderId="9" xfId="0" applyFont="1" applyBorder="1" applyAlignment="1" applyProtection="1">
      <alignment horizontal="center" vertical="center" wrapText="1"/>
    </xf>
    <xf numFmtId="0" fontId="3" fillId="0" borderId="0" xfId="0" applyFont="1" applyAlignment="1">
      <alignment horizontal="left" vertical="center"/>
      <protection locked="0"/>
    </xf>
    <xf numFmtId="0" fontId="7" fillId="0" borderId="0" xfId="0" applyFont="1" applyAlignment="1" applyProtection="1">
      <alignment horizontal="left" vertical="center"/>
    </xf>
    <xf numFmtId="0" fontId="3" fillId="0" borderId="1" xfId="0" quotePrefix="1" applyFont="1" applyBorder="1" applyAlignment="1" applyProtection="1">
      <alignment horizontal="left" vertical="center" wrapText="1" indent="2"/>
    </xf>
    <xf numFmtId="0" fontId="3" fillId="0" borderId="1" xfId="0" applyFont="1" applyBorder="1" applyAlignment="1">
      <alignment horizontal="left" vertical="center" wrapText="1"/>
      <protection locked="0"/>
    </xf>
    <xf numFmtId="0" fontId="12" fillId="0" borderId="0" xfId="0" applyFont="1" applyAlignment="1" applyProtection="1">
      <alignment vertical="center"/>
    </xf>
    <xf numFmtId="0" fontId="3" fillId="0" borderId="0" xfId="0" applyFont="1">
      <alignment vertical="top"/>
      <protection locked="0"/>
    </xf>
    <xf numFmtId="0" fontId="4" fillId="0" borderId="0" xfId="0" applyFont="1" applyAlignment="1">
      <alignment horizontal="center" vertical="center" wrapText="1"/>
      <protection locked="0"/>
    </xf>
    <xf numFmtId="0" fontId="29" fillId="0" borderId="0" xfId="0" applyFont="1" applyAlignment="1">
      <alignment horizontal="center" vertical="center" wrapText="1"/>
      <protection locked="0"/>
    </xf>
    <xf numFmtId="0" fontId="29" fillId="0" borderId="0" xfId="0" applyFont="1" applyAlignment="1">
      <alignment horizontal="center" vertical="center"/>
      <protection locked="0"/>
    </xf>
    <xf numFmtId="0" fontId="29" fillId="0" borderId="0" xfId="0" applyFont="1" applyAlignment="1" applyProtection="1">
      <alignment horizontal="center" vertical="center"/>
    </xf>
    <xf numFmtId="0" fontId="12" fillId="0" borderId="2" xfId="0" applyFont="1" applyBorder="1" applyAlignment="1">
      <alignment horizontal="center" vertical="center"/>
      <protection locked="0"/>
    </xf>
    <xf numFmtId="0" fontId="12" fillId="0" borderId="8" xfId="0" applyFont="1" applyBorder="1" applyAlignment="1">
      <alignment horizontal="center" vertical="center"/>
      <protection locked="0"/>
    </xf>
    <xf numFmtId="0" fontId="12" fillId="0" borderId="3" xfId="0" applyFont="1" applyBorder="1" applyAlignment="1">
      <alignment horizontal="center" vertical="center"/>
      <protection locked="0"/>
    </xf>
    <xf numFmtId="49" fontId="7" fillId="0" borderId="7" xfId="0" applyNumberFormat="1" applyFont="1" applyBorder="1" applyAlignment="1">
      <alignment horizontal="center" vertical="center" wrapText="1"/>
      <protection locked="0"/>
    </xf>
    <xf numFmtId="49" fontId="7" fillId="0" borderId="6" xfId="0" applyNumberFormat="1" applyFont="1" applyBorder="1" applyAlignment="1">
      <alignment horizontal="center" vertical="center" wrapText="1"/>
      <protection locked="0"/>
    </xf>
    <xf numFmtId="0" fontId="7" fillId="0" borderId="7" xfId="0" applyFont="1" applyBorder="1" applyAlignment="1">
      <alignment horizontal="center" vertical="center"/>
      <protection locked="0"/>
    </xf>
    <xf numFmtId="0" fontId="7" fillId="0" borderId="6" xfId="0" applyFont="1" applyBorder="1" applyAlignment="1">
      <alignment horizontal="center" vertical="center"/>
      <protection locked="0"/>
    </xf>
    <xf numFmtId="0" fontId="28" fillId="0" borderId="0" xfId="0" applyFont="1" applyAlignment="1">
      <alignment horizontal="right"/>
      <protection locked="0"/>
    </xf>
    <xf numFmtId="0" fontId="3" fillId="0" borderId="13" xfId="0" applyFont="1" applyBorder="1" applyAlignment="1" applyProtection="1">
      <alignment horizontal="center" vertical="center"/>
    </xf>
    <xf numFmtId="0" fontId="3" fillId="0" borderId="11" xfId="0" applyFont="1" applyBorder="1" applyAlignment="1" applyProtection="1">
      <alignment horizontal="left" vertical="center"/>
    </xf>
    <xf numFmtId="0" fontId="3" fillId="0" borderId="6" xfId="0" applyFont="1" applyBorder="1" applyAlignment="1" applyProtection="1">
      <alignment horizontal="right" vertical="center"/>
    </xf>
    <xf numFmtId="0" fontId="7" fillId="0" borderId="10"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30" fillId="0" borderId="0" xfId="0" quotePrefix="1" applyFont="1" applyAlignment="1">
      <alignment horizontal="center" vertical="center" wrapText="1"/>
      <protection locked="0"/>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3" fillId="0" borderId="0" xfId="0" applyFont="1" applyAlignment="1" applyProtection="1">
      <alignment horizontal="left" vertical="center"/>
    </xf>
    <xf numFmtId="0" fontId="7" fillId="0" borderId="10" xfId="0" applyFont="1" applyBorder="1" applyAlignment="1">
      <alignment horizontal="center" vertical="center" wrapText="1"/>
      <protection locked="0"/>
    </xf>
    <xf numFmtId="0" fontId="7" fillId="0" borderId="6"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protection locked="0"/>
    </xf>
    <xf numFmtId="0" fontId="7" fillId="0" borderId="11" xfId="0" applyFont="1" applyBorder="1" applyAlignment="1">
      <alignment horizontal="center" vertical="center" wrapText="1"/>
      <protection locked="0"/>
    </xf>
    <xf numFmtId="0" fontId="8" fillId="0" borderId="0" xfId="8" applyFont="1" applyFill="1" applyBorder="1" applyAlignment="1" applyProtection="1">
      <alignment horizontal="center"/>
    </xf>
    <xf numFmtId="0" fontId="3" fillId="0" borderId="11" xfId="0" applyFont="1" applyBorder="1" applyAlignment="1">
      <alignment horizontal="left" vertical="center"/>
      <protection locked="0"/>
    </xf>
    <xf numFmtId="0" fontId="7" fillId="0" borderId="7" xfId="0" applyFont="1" applyBorder="1" applyAlignment="1">
      <alignment horizontal="center" vertical="center" wrapText="1"/>
      <protection locked="0"/>
    </xf>
    <xf numFmtId="0" fontId="4" fillId="0" borderId="0" xfId="0" applyFont="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applyFont="1" applyAlignment="1">
      <alignment horizontal="center" vertical="center" wrapText="1"/>
      <protection locked="0"/>
    </xf>
    <xf numFmtId="0" fontId="3" fillId="0" borderId="0" xfId="0" quotePrefix="1" applyFont="1" applyAlignment="1" applyProtection="1">
      <alignment horizontal="left" vertical="center" wrapText="1"/>
    </xf>
    <xf numFmtId="0" fontId="7" fillId="0" borderId="0" xfId="0" applyFont="1" applyAlignment="1" applyProtection="1">
      <alignment wrapText="1"/>
    </xf>
    <xf numFmtId="0" fontId="7" fillId="0" borderId="0" xfId="0" applyFont="1" applyAlignment="1">
      <protection locked="0"/>
    </xf>
    <xf numFmtId="0" fontId="3" fillId="0" borderId="0" xfId="0" applyFont="1" applyAlignment="1" applyProtection="1">
      <alignment horizontal="left" vertical="center" wrapText="1"/>
    </xf>
    <xf numFmtId="0" fontId="12" fillId="0" borderId="0" xfId="0" applyFont="1" applyAlignment="1" applyProtection="1">
      <alignment horizontal="right" wrapText="1"/>
    </xf>
    <xf numFmtId="0" fontId="8" fillId="0" borderId="0" xfId="8" applyFont="1" applyFill="1" applyBorder="1" applyAlignment="1" applyProtection="1">
      <alignment horizontal="center" vertical="center"/>
    </xf>
    <xf numFmtId="0" fontId="3" fillId="0" borderId="2" xfId="0" applyFont="1" applyBorder="1" applyAlignment="1">
      <alignment horizontal="center" vertical="center" wrapText="1"/>
      <protection locked="0"/>
    </xf>
    <xf numFmtId="0" fontId="3" fillId="0" borderId="8"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4" fillId="0" borderId="0" xfId="0" quotePrefix="1" applyFont="1" applyAlignment="1" applyProtection="1">
      <alignment horizontal="center" vertical="center" wrapText="1"/>
    </xf>
    <xf numFmtId="0" fontId="7" fillId="0" borderId="2" xfId="0" applyFont="1" applyBorder="1" applyAlignment="1" applyProtection="1">
      <alignment horizontal="center" vertical="center" wrapText="1"/>
    </xf>
    <xf numFmtId="0" fontId="3" fillId="0" borderId="8" xfId="0" applyFont="1" applyBorder="1" applyAlignment="1">
      <alignment horizontal="left" vertical="center" wrapText="1"/>
      <protection locked="0"/>
    </xf>
    <xf numFmtId="0" fontId="3" fillId="0" borderId="3" xfId="0" applyFont="1" applyBorder="1" applyAlignment="1">
      <alignment horizontal="left" vertical="center" wrapText="1"/>
      <protection locked="0"/>
    </xf>
    <xf numFmtId="0" fontId="7" fillId="0" borderId="4" xfId="0" quotePrefix="1" applyFont="1" applyBorder="1" applyAlignment="1">
      <alignment horizontal="center" vertical="center" wrapText="1"/>
      <protection locked="0"/>
    </xf>
    <xf numFmtId="0" fontId="7" fillId="0" borderId="4" xfId="0" quotePrefix="1" applyFont="1" applyBorder="1" applyAlignment="1" applyProtection="1">
      <alignment horizontal="center" vertical="center" wrapText="1"/>
    </xf>
    <xf numFmtId="0" fontId="32" fillId="0" borderId="0" xfId="0" applyFont="1" applyAlignment="1">
      <alignment horizontal="center" vertical="top"/>
      <protection locked="0"/>
    </xf>
  </cellXfs>
  <cellStyles count="10">
    <cellStyle name="DateStyle" xfId="4"/>
    <cellStyle name="DateTimeStyle" xfId="5"/>
    <cellStyle name="IntegralNumberStyle" xfId="7"/>
    <cellStyle name="MoneyStyle" xfId="1"/>
    <cellStyle name="Normal" xfId="8"/>
    <cellStyle name="NumberStyle" xfId="1"/>
    <cellStyle name="PercentStyle" xfId="6"/>
    <cellStyle name="TextStyle" xfId="2"/>
    <cellStyle name="TimeStyle" xfId="3"/>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9"/>
  <sheetViews>
    <sheetView showZeros="0" tabSelected="1" workbookViewId="0">
      <pane ySplit="1" topLeftCell="A2" activePane="bottomLeft" state="frozen"/>
      <selection pane="bottomLeft"/>
    </sheetView>
  </sheetViews>
  <sheetFormatPr defaultColWidth="9.109375" defaultRowHeight="12" customHeight="1"/>
  <cols>
    <col min="1" max="1" width="31.88671875" customWidth="1"/>
    <col min="2" max="2" width="35.5546875" customWidth="1"/>
    <col min="3" max="3" width="36.5546875" customWidth="1"/>
    <col min="4" max="4" width="33.88671875" customWidth="1"/>
  </cols>
  <sheetData>
    <row r="1" spans="1:4" ht="12" customHeight="1">
      <c r="A1" s="1"/>
      <c r="B1" s="1"/>
      <c r="C1" s="1"/>
      <c r="D1" s="1"/>
    </row>
    <row r="2" spans="1:4" ht="15" customHeight="1">
      <c r="D2" s="2" t="s">
        <v>0</v>
      </c>
    </row>
    <row r="3" spans="1:4" ht="36" customHeight="1">
      <c r="A3" s="126" t="str">
        <f>"2025"&amp;"年部门财务收支预算总表"</f>
        <v>2025年部门财务收支预算总表</v>
      </c>
      <c r="B3" s="127"/>
      <c r="C3" s="127"/>
      <c r="D3" s="127"/>
    </row>
    <row r="4" spans="1:4" ht="18.75" customHeight="1">
      <c r="A4" s="128" t="str">
        <f>"单位名称："&amp;"云县第一完全中学"</f>
        <v>单位名称：云县第一完全中学</v>
      </c>
      <c r="B4" s="129"/>
      <c r="C4" s="3"/>
      <c r="D4" s="2" t="s">
        <v>1</v>
      </c>
    </row>
    <row r="5" spans="1:4" ht="18.75" customHeight="1">
      <c r="A5" s="130" t="s">
        <v>2</v>
      </c>
      <c r="B5" s="131"/>
      <c r="C5" s="130" t="s">
        <v>3</v>
      </c>
      <c r="D5" s="131"/>
    </row>
    <row r="6" spans="1:4" ht="18.75" customHeight="1">
      <c r="A6" s="132" t="s">
        <v>4</v>
      </c>
      <c r="B6" s="134" t="str">
        <f t="shared" ref="B6:D6" si="0">"2025"&amp;"年预算数"</f>
        <v>2025年预算数</v>
      </c>
      <c r="C6" s="132" t="s">
        <v>5</v>
      </c>
      <c r="D6" s="134" t="str">
        <f t="shared" si="0"/>
        <v>2025年预算数</v>
      </c>
    </row>
    <row r="7" spans="1:4" ht="18.75" customHeight="1">
      <c r="A7" s="133"/>
      <c r="B7" s="133"/>
      <c r="C7" s="133"/>
      <c r="D7" s="133"/>
    </row>
    <row r="8" spans="1:4" ht="18.75" customHeight="1">
      <c r="A8" s="5" t="s">
        <v>6</v>
      </c>
      <c r="B8" s="6">
        <v>45399968.359999999</v>
      </c>
      <c r="C8" s="5" t="s">
        <v>7</v>
      </c>
      <c r="D8" s="6"/>
    </row>
    <row r="9" spans="1:4" ht="18.75" customHeight="1">
      <c r="A9" s="5" t="s">
        <v>8</v>
      </c>
      <c r="B9" s="6"/>
      <c r="C9" s="5" t="s">
        <v>9</v>
      </c>
      <c r="D9" s="6"/>
    </row>
    <row r="10" spans="1:4" ht="18.75" customHeight="1">
      <c r="A10" s="5" t="s">
        <v>10</v>
      </c>
      <c r="B10" s="6"/>
      <c r="C10" s="5" t="s">
        <v>11</v>
      </c>
      <c r="D10" s="6"/>
    </row>
    <row r="11" spans="1:4" ht="18.75" customHeight="1">
      <c r="A11" s="5" t="s">
        <v>12</v>
      </c>
      <c r="B11" s="6">
        <v>2800000</v>
      </c>
      <c r="C11" s="5" t="s">
        <v>13</v>
      </c>
      <c r="D11" s="6"/>
    </row>
    <row r="12" spans="1:4" ht="18.75" customHeight="1">
      <c r="A12" s="7" t="s">
        <v>14</v>
      </c>
      <c r="B12" s="6">
        <v>980400</v>
      </c>
      <c r="C12" s="8" t="s">
        <v>15</v>
      </c>
      <c r="D12" s="6">
        <v>38674795.609999999</v>
      </c>
    </row>
    <row r="13" spans="1:4" ht="18.75" customHeight="1">
      <c r="A13" s="9" t="s">
        <v>16</v>
      </c>
      <c r="B13" s="6"/>
      <c r="C13" s="10" t="s">
        <v>17</v>
      </c>
      <c r="D13" s="6"/>
    </row>
    <row r="14" spans="1:4" ht="18.75" customHeight="1">
      <c r="A14" s="9" t="s">
        <v>18</v>
      </c>
      <c r="B14" s="6"/>
      <c r="C14" s="10" t="s">
        <v>19</v>
      </c>
      <c r="D14" s="6"/>
    </row>
    <row r="15" spans="1:4" ht="18.75" customHeight="1">
      <c r="A15" s="9" t="s">
        <v>20</v>
      </c>
      <c r="B15" s="6"/>
      <c r="C15" s="10" t="s">
        <v>21</v>
      </c>
      <c r="D15" s="6">
        <v>5494642.8899999997</v>
      </c>
    </row>
    <row r="16" spans="1:4" ht="18.75" customHeight="1">
      <c r="A16" s="9" t="s">
        <v>22</v>
      </c>
      <c r="B16" s="6"/>
      <c r="C16" s="10" t="s">
        <v>23</v>
      </c>
      <c r="D16" s="6">
        <v>1940689.53</v>
      </c>
    </row>
    <row r="17" spans="1:4" ht="18.75" customHeight="1">
      <c r="A17" s="9" t="s">
        <v>24</v>
      </c>
      <c r="B17" s="6">
        <v>980400</v>
      </c>
      <c r="C17" s="9" t="s">
        <v>25</v>
      </c>
      <c r="D17" s="6"/>
    </row>
    <row r="18" spans="1:4" ht="18.75" customHeight="1">
      <c r="A18" s="9" t="s">
        <v>26</v>
      </c>
      <c r="B18" s="6"/>
      <c r="C18" s="9" t="s">
        <v>27</v>
      </c>
      <c r="D18" s="6"/>
    </row>
    <row r="19" spans="1:4" ht="18.75" customHeight="1">
      <c r="A19" s="11" t="s">
        <v>26</v>
      </c>
      <c r="B19" s="6"/>
      <c r="C19" s="10" t="s">
        <v>28</v>
      </c>
      <c r="D19" s="6"/>
    </row>
    <row r="20" spans="1:4" ht="18.75" customHeight="1">
      <c r="A20" s="11" t="s">
        <v>26</v>
      </c>
      <c r="B20" s="6"/>
      <c r="C20" s="10" t="s">
        <v>29</v>
      </c>
      <c r="D20" s="6"/>
    </row>
    <row r="21" spans="1:4" ht="18.75" customHeight="1">
      <c r="A21" s="11" t="s">
        <v>26</v>
      </c>
      <c r="B21" s="6"/>
      <c r="C21" s="10" t="s">
        <v>30</v>
      </c>
      <c r="D21" s="6"/>
    </row>
    <row r="22" spans="1:4" ht="18.75" customHeight="1">
      <c r="A22" s="11" t="s">
        <v>26</v>
      </c>
      <c r="B22" s="6"/>
      <c r="C22" s="10" t="s">
        <v>31</v>
      </c>
      <c r="D22" s="6"/>
    </row>
    <row r="23" spans="1:4" ht="18.75" customHeight="1">
      <c r="A23" s="11" t="s">
        <v>26</v>
      </c>
      <c r="B23" s="6"/>
      <c r="C23" s="10" t="s">
        <v>32</v>
      </c>
      <c r="D23" s="6"/>
    </row>
    <row r="24" spans="1:4" ht="18.75" customHeight="1">
      <c r="A24" s="11" t="s">
        <v>26</v>
      </c>
      <c r="B24" s="6"/>
      <c r="C24" s="10" t="s">
        <v>33</v>
      </c>
      <c r="D24" s="6"/>
    </row>
    <row r="25" spans="1:4" ht="18.75" customHeight="1">
      <c r="A25" s="11" t="s">
        <v>26</v>
      </c>
      <c r="B25" s="6"/>
      <c r="C25" s="10" t="s">
        <v>34</v>
      </c>
      <c r="D25" s="6"/>
    </row>
    <row r="26" spans="1:4" ht="18.75" customHeight="1">
      <c r="A26" s="11" t="s">
        <v>26</v>
      </c>
      <c r="B26" s="6"/>
      <c r="C26" s="10" t="s">
        <v>35</v>
      </c>
      <c r="D26" s="6">
        <v>3070240.33</v>
      </c>
    </row>
    <row r="27" spans="1:4" ht="18.75" customHeight="1">
      <c r="A27" s="11" t="s">
        <v>26</v>
      </c>
      <c r="B27" s="6"/>
      <c r="C27" s="10" t="s">
        <v>36</v>
      </c>
      <c r="D27" s="6"/>
    </row>
    <row r="28" spans="1:4" ht="18.75" customHeight="1">
      <c r="A28" s="11" t="s">
        <v>26</v>
      </c>
      <c r="B28" s="6"/>
      <c r="C28" s="10" t="s">
        <v>37</v>
      </c>
      <c r="D28" s="6"/>
    </row>
    <row r="29" spans="1:4" ht="18.75" customHeight="1">
      <c r="A29" s="11" t="s">
        <v>26</v>
      </c>
      <c r="B29" s="6"/>
      <c r="C29" s="10" t="s">
        <v>38</v>
      </c>
      <c r="D29" s="6"/>
    </row>
    <row r="30" spans="1:4" ht="18.75" customHeight="1">
      <c r="A30" s="11" t="s">
        <v>26</v>
      </c>
      <c r="B30" s="6"/>
      <c r="C30" s="10" t="s">
        <v>39</v>
      </c>
      <c r="D30" s="6"/>
    </row>
    <row r="31" spans="1:4" ht="18.75" customHeight="1">
      <c r="A31" s="12" t="s">
        <v>26</v>
      </c>
      <c r="B31" s="6"/>
      <c r="C31" s="9" t="s">
        <v>40</v>
      </c>
      <c r="D31" s="6"/>
    </row>
    <row r="32" spans="1:4" ht="18.75" customHeight="1">
      <c r="A32" s="12" t="s">
        <v>26</v>
      </c>
      <c r="B32" s="6"/>
      <c r="C32" s="9" t="s">
        <v>41</v>
      </c>
      <c r="D32" s="6"/>
    </row>
    <row r="33" spans="1:4" ht="18.75" customHeight="1">
      <c r="A33" s="12" t="s">
        <v>26</v>
      </c>
      <c r="B33" s="6"/>
      <c r="C33" s="9" t="s">
        <v>42</v>
      </c>
      <c r="D33" s="6"/>
    </row>
    <row r="34" spans="1:4" ht="18.75" customHeight="1">
      <c r="A34" s="13"/>
      <c r="B34" s="14"/>
      <c r="C34" s="9" t="s">
        <v>43</v>
      </c>
      <c r="D34" s="15"/>
    </row>
    <row r="35" spans="1:4" ht="18.75" customHeight="1">
      <c r="A35" s="13" t="s">
        <v>44</v>
      </c>
      <c r="B35" s="14">
        <f>SUM(B8:B12)</f>
        <v>49180368.359999999</v>
      </c>
      <c r="C35" s="16" t="s">
        <v>45</v>
      </c>
      <c r="D35" s="14">
        <v>49180368.359999999</v>
      </c>
    </row>
    <row r="36" spans="1:4" ht="18.75" customHeight="1">
      <c r="A36" s="17" t="s">
        <v>46</v>
      </c>
      <c r="B36" s="6"/>
      <c r="C36" s="5" t="s">
        <v>47</v>
      </c>
      <c r="D36" s="6"/>
    </row>
    <row r="37" spans="1:4" ht="18.75" customHeight="1">
      <c r="A37" s="17" t="s">
        <v>48</v>
      </c>
      <c r="B37" s="6"/>
      <c r="C37" s="5" t="s">
        <v>48</v>
      </c>
      <c r="D37" s="6"/>
    </row>
    <row r="38" spans="1:4" ht="18.75" customHeight="1">
      <c r="A38" s="17" t="s">
        <v>49</v>
      </c>
      <c r="B38" s="6">
        <f>B36-B37</f>
        <v>0</v>
      </c>
      <c r="C38" s="5" t="s">
        <v>50</v>
      </c>
      <c r="D38" s="6"/>
    </row>
    <row r="39" spans="1:4" ht="18.75" customHeight="1">
      <c r="A39" s="18" t="s">
        <v>51</v>
      </c>
      <c r="B39" s="14">
        <f t="shared" ref="B39:D39" si="1">B35+B36</f>
        <v>49180368.359999999</v>
      </c>
      <c r="C39" s="16" t="s">
        <v>52</v>
      </c>
      <c r="D39" s="14">
        <f t="shared" si="1"/>
        <v>49180368.359999999</v>
      </c>
    </row>
  </sheetData>
  <mergeCells count="8">
    <mergeCell ref="A3:D3"/>
    <mergeCell ref="A4:B4"/>
    <mergeCell ref="A5:B5"/>
    <mergeCell ref="C5:D5"/>
    <mergeCell ref="A6:A7"/>
    <mergeCell ref="B6:B7"/>
    <mergeCell ref="C6:C7"/>
    <mergeCell ref="D6:D7"/>
  </mergeCells>
  <phoneticPr fontId="31" type="noConversion"/>
  <printOptions horizontalCentered="1"/>
  <pageMargins left="0.39" right="0.39" top="0.51" bottom="0.51" header="0.31" footer="0.31"/>
  <pageSetup paperSize="9" scale="83" orientation="landscape" r:id="rId1"/>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S11"/>
  <sheetViews>
    <sheetView showZeros="0" topLeftCell="E1" workbookViewId="0">
      <pane ySplit="1" topLeftCell="A2" activePane="bottomLeft" state="frozen"/>
      <selection pane="bottomLeft" activeCell="N15" sqref="N15"/>
    </sheetView>
  </sheetViews>
  <sheetFormatPr defaultColWidth="9.109375" defaultRowHeight="14.25" customHeight="1"/>
  <cols>
    <col min="1" max="1" width="21.109375" customWidth="1"/>
    <col min="2" max="2" width="35.33203125" customWidth="1"/>
    <col min="3" max="8" width="20.44140625" customWidth="1"/>
    <col min="9" max="11" width="20.5546875" customWidth="1"/>
    <col min="12" max="12" width="20.44140625" customWidth="1"/>
    <col min="13" max="13" width="20.5546875" customWidth="1"/>
    <col min="14" max="19" width="20.44140625" customWidth="1"/>
  </cols>
  <sheetData>
    <row r="1" spans="1:19" s="118" customFormat="1" ht="14.25" customHeight="1">
      <c r="A1" s="117"/>
      <c r="B1" s="117"/>
      <c r="C1" s="117"/>
      <c r="D1" s="117"/>
      <c r="E1" s="117"/>
      <c r="F1" s="117"/>
      <c r="G1" s="117"/>
      <c r="H1" s="117"/>
      <c r="I1" s="117"/>
      <c r="J1" s="117"/>
      <c r="K1" s="117"/>
      <c r="L1" s="117"/>
      <c r="M1" s="117"/>
      <c r="N1" s="117"/>
      <c r="O1" s="117"/>
      <c r="P1" s="117"/>
      <c r="Q1" s="117"/>
      <c r="R1" s="117"/>
      <c r="S1" s="117"/>
    </row>
    <row r="2" spans="1:19" s="118" customFormat="1" ht="15" customHeight="1">
      <c r="J2" s="119"/>
      <c r="O2" s="120"/>
      <c r="P2" s="120"/>
      <c r="Q2" s="120"/>
      <c r="R2" s="120"/>
      <c r="S2" s="121" t="s">
        <v>53</v>
      </c>
    </row>
    <row r="3" spans="1:19" ht="57.75" customHeight="1">
      <c r="A3" s="140" t="str">
        <f>"2025"&amp;"年部门收入预算表"</f>
        <v>2025年部门收入预算表</v>
      </c>
      <c r="B3" s="141"/>
      <c r="C3" s="141"/>
      <c r="D3" s="141"/>
      <c r="E3" s="141"/>
      <c r="F3" s="141"/>
      <c r="G3" s="141"/>
      <c r="H3" s="141"/>
      <c r="I3" s="141"/>
      <c r="J3" s="141"/>
      <c r="K3" s="141"/>
      <c r="L3" s="141"/>
      <c r="M3" s="141"/>
      <c r="N3" s="141"/>
      <c r="O3" s="142"/>
      <c r="P3" s="142"/>
      <c r="Q3" s="142"/>
      <c r="R3" s="142"/>
      <c r="S3" s="142"/>
    </row>
    <row r="4" spans="1:19" ht="18.75" customHeight="1">
      <c r="A4" s="128" t="str">
        <f>"单位名称："&amp;"云县第一完全中学"</f>
        <v>单位名称：云县第一完全中学</v>
      </c>
      <c r="B4" s="143"/>
      <c r="C4" s="143"/>
      <c r="D4" s="143"/>
      <c r="E4" s="21"/>
      <c r="F4" s="21"/>
      <c r="G4" s="21"/>
      <c r="H4" s="21"/>
      <c r="I4" s="21"/>
      <c r="J4" s="22"/>
      <c r="K4" s="21"/>
      <c r="L4" s="21"/>
      <c r="M4" s="21"/>
      <c r="N4" s="21"/>
      <c r="O4" s="22"/>
      <c r="P4" s="22"/>
      <c r="Q4" s="22"/>
      <c r="R4" s="22"/>
      <c r="S4" s="20" t="s">
        <v>1</v>
      </c>
    </row>
    <row r="5" spans="1:19" ht="18.75" customHeight="1">
      <c r="A5" s="149" t="s">
        <v>54</v>
      </c>
      <c r="B5" s="152" t="s">
        <v>55</v>
      </c>
      <c r="C5" s="152" t="s">
        <v>56</v>
      </c>
      <c r="D5" s="144" t="s">
        <v>57</v>
      </c>
      <c r="E5" s="145"/>
      <c r="F5" s="145"/>
      <c r="G5" s="145"/>
      <c r="H5" s="145"/>
      <c r="I5" s="145"/>
      <c r="J5" s="146"/>
      <c r="K5" s="145"/>
      <c r="L5" s="145"/>
      <c r="M5" s="145"/>
      <c r="N5" s="147"/>
      <c r="O5" s="144" t="s">
        <v>46</v>
      </c>
      <c r="P5" s="144"/>
      <c r="Q5" s="144"/>
      <c r="R5" s="144"/>
      <c r="S5" s="148"/>
    </row>
    <row r="6" spans="1:19" ht="18.75" customHeight="1">
      <c r="A6" s="150"/>
      <c r="B6" s="153"/>
      <c r="C6" s="153"/>
      <c r="D6" s="137" t="s">
        <v>58</v>
      </c>
      <c r="E6" s="137" t="s">
        <v>59</v>
      </c>
      <c r="F6" s="137" t="s">
        <v>60</v>
      </c>
      <c r="G6" s="137" t="s">
        <v>61</v>
      </c>
      <c r="H6" s="137" t="s">
        <v>62</v>
      </c>
      <c r="I6" s="155" t="s">
        <v>63</v>
      </c>
      <c r="J6" s="155"/>
      <c r="K6" s="155"/>
      <c r="L6" s="155"/>
      <c r="M6" s="155"/>
      <c r="N6" s="139"/>
      <c r="O6" s="137" t="s">
        <v>58</v>
      </c>
      <c r="P6" s="137" t="s">
        <v>59</v>
      </c>
      <c r="Q6" s="137" t="s">
        <v>60</v>
      </c>
      <c r="R6" s="137" t="s">
        <v>61</v>
      </c>
      <c r="S6" s="137" t="s">
        <v>64</v>
      </c>
    </row>
    <row r="7" spans="1:19" ht="18.75" customHeight="1">
      <c r="A7" s="151"/>
      <c r="B7" s="154"/>
      <c r="C7" s="154"/>
      <c r="D7" s="139"/>
      <c r="E7" s="139"/>
      <c r="F7" s="139"/>
      <c r="G7" s="139"/>
      <c r="H7" s="139"/>
      <c r="I7" s="23" t="s">
        <v>58</v>
      </c>
      <c r="J7" s="23" t="s">
        <v>65</v>
      </c>
      <c r="K7" s="23" t="s">
        <v>66</v>
      </c>
      <c r="L7" s="23" t="s">
        <v>67</v>
      </c>
      <c r="M7" s="23" t="s">
        <v>68</v>
      </c>
      <c r="N7" s="23" t="s">
        <v>69</v>
      </c>
      <c r="O7" s="138"/>
      <c r="P7" s="138"/>
      <c r="Q7" s="138"/>
      <c r="R7" s="138"/>
      <c r="S7" s="139"/>
    </row>
    <row r="8" spans="1:19" ht="18.75" customHeight="1">
      <c r="A8" s="24">
        <v>1</v>
      </c>
      <c r="B8" s="24">
        <v>2</v>
      </c>
      <c r="C8" s="24">
        <v>3</v>
      </c>
      <c r="D8" s="24">
        <v>4</v>
      </c>
      <c r="E8" s="24">
        <v>5</v>
      </c>
      <c r="F8" s="24">
        <v>6</v>
      </c>
      <c r="G8" s="24">
        <v>7</v>
      </c>
      <c r="H8" s="24">
        <v>8</v>
      </c>
      <c r="I8" s="24">
        <v>9</v>
      </c>
      <c r="J8" s="24">
        <v>10</v>
      </c>
      <c r="K8" s="24">
        <v>11</v>
      </c>
      <c r="L8" s="24">
        <v>12</v>
      </c>
      <c r="M8" s="24">
        <v>13</v>
      </c>
      <c r="N8" s="24">
        <v>14</v>
      </c>
      <c r="O8" s="24">
        <v>15</v>
      </c>
      <c r="P8" s="24">
        <v>16</v>
      </c>
      <c r="Q8" s="24">
        <v>17</v>
      </c>
      <c r="R8" s="24">
        <v>18</v>
      </c>
      <c r="S8" s="24">
        <v>19</v>
      </c>
    </row>
    <row r="9" spans="1:19" ht="18.75" customHeight="1">
      <c r="A9" s="25" t="s">
        <v>70</v>
      </c>
      <c r="B9" s="26" t="s">
        <v>71</v>
      </c>
      <c r="C9" s="6">
        <v>49180368.359999999</v>
      </c>
      <c r="D9" s="6">
        <v>49180368.359999999</v>
      </c>
      <c r="E9" s="6">
        <v>45399968.359999999</v>
      </c>
      <c r="F9" s="6"/>
      <c r="G9" s="6"/>
      <c r="H9" s="6">
        <v>2800000</v>
      </c>
      <c r="I9" s="6">
        <v>980400</v>
      </c>
      <c r="J9" s="6"/>
      <c r="K9" s="6"/>
      <c r="L9" s="6"/>
      <c r="M9" s="6"/>
      <c r="N9" s="6">
        <v>980400</v>
      </c>
      <c r="O9" s="6"/>
      <c r="P9" s="6"/>
      <c r="Q9" s="6"/>
      <c r="R9" s="6"/>
      <c r="S9" s="6"/>
    </row>
    <row r="10" spans="1:19" ht="18.75" customHeight="1">
      <c r="A10" s="27" t="s">
        <v>72</v>
      </c>
      <c r="B10" s="28" t="s">
        <v>71</v>
      </c>
      <c r="C10" s="6">
        <v>49180368.359999999</v>
      </c>
      <c r="D10" s="6">
        <v>49180368.359999999</v>
      </c>
      <c r="E10" s="6">
        <v>45399968.359999999</v>
      </c>
      <c r="F10" s="6"/>
      <c r="G10" s="6"/>
      <c r="H10" s="6">
        <v>2800000</v>
      </c>
      <c r="I10" s="6">
        <v>980400</v>
      </c>
      <c r="J10" s="6"/>
      <c r="K10" s="6"/>
      <c r="L10" s="6"/>
      <c r="M10" s="6"/>
      <c r="N10" s="6">
        <v>980400</v>
      </c>
      <c r="O10" s="6"/>
      <c r="P10" s="6"/>
      <c r="Q10" s="6"/>
      <c r="R10" s="6"/>
      <c r="S10" s="6"/>
    </row>
    <row r="11" spans="1:19" ht="18.75" customHeight="1">
      <c r="A11" s="135" t="s">
        <v>56</v>
      </c>
      <c r="B11" s="136"/>
      <c r="C11" s="6">
        <v>49180368.359999999</v>
      </c>
      <c r="D11" s="6">
        <v>49180368.359999999</v>
      </c>
      <c r="E11" s="6">
        <v>45399968.359999999</v>
      </c>
      <c r="F11" s="6"/>
      <c r="G11" s="6"/>
      <c r="H11" s="6">
        <v>2800000</v>
      </c>
      <c r="I11" s="6">
        <v>980400</v>
      </c>
      <c r="J11" s="6"/>
      <c r="K11" s="6"/>
      <c r="L11" s="6"/>
      <c r="M11" s="6"/>
      <c r="N11" s="6">
        <v>980400</v>
      </c>
      <c r="O11" s="6"/>
      <c r="P11" s="6"/>
      <c r="Q11" s="6"/>
      <c r="R11" s="6"/>
      <c r="S11" s="6"/>
    </row>
  </sheetData>
  <mergeCells count="19">
    <mergeCell ref="A3:S3"/>
    <mergeCell ref="A4:D4"/>
    <mergeCell ref="D5:N5"/>
    <mergeCell ref="O5:S5"/>
    <mergeCell ref="A5:A7"/>
    <mergeCell ref="B5:B7"/>
    <mergeCell ref="C5:C7"/>
    <mergeCell ref="D6:D7"/>
    <mergeCell ref="E6:E7"/>
    <mergeCell ref="F6:F7"/>
    <mergeCell ref="G6:G7"/>
    <mergeCell ref="H6:H7"/>
    <mergeCell ref="I6:N6"/>
    <mergeCell ref="O6:O7"/>
    <mergeCell ref="A11:B11"/>
    <mergeCell ref="P6:P7"/>
    <mergeCell ref="Q6:Q7"/>
    <mergeCell ref="R6:R7"/>
    <mergeCell ref="S6:S7"/>
  </mergeCells>
  <phoneticPr fontId="31" type="noConversion"/>
  <printOptions horizontalCentered="1"/>
  <pageMargins left="0.39" right="0.39" top="0.51" bottom="0.51" header="0.31" footer="0.31"/>
  <pageSetup paperSize="9" scale="56" orientation="landscape"/>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25"/>
  <sheetViews>
    <sheetView showZeros="0" workbookViewId="0">
      <pane ySplit="1" topLeftCell="A2" activePane="bottomLeft" state="frozen"/>
      <selection pane="bottomLeft" activeCell="D12" sqref="D12"/>
    </sheetView>
  </sheetViews>
  <sheetFormatPr defaultColWidth="9.109375" defaultRowHeight="14.25" customHeight="1"/>
  <cols>
    <col min="1" max="1" width="14.33203125" customWidth="1"/>
    <col min="2" max="2" width="37.6640625" customWidth="1"/>
    <col min="3" max="6" width="19.109375" customWidth="1"/>
    <col min="7" max="8" width="19" customWidth="1"/>
    <col min="9" max="9" width="18.88671875" customWidth="1"/>
    <col min="10" max="11" width="19" customWidth="1"/>
    <col min="12" max="14" width="18.88671875" customWidth="1"/>
    <col min="15" max="15" width="19" customWidth="1"/>
  </cols>
  <sheetData>
    <row r="1" spans="1:15" ht="14.25" customHeight="1">
      <c r="A1" s="1"/>
      <c r="B1" s="1"/>
      <c r="C1" s="1"/>
      <c r="D1" s="1"/>
      <c r="E1" s="1"/>
      <c r="F1" s="1"/>
      <c r="G1" s="1"/>
      <c r="H1" s="1"/>
      <c r="I1" s="1"/>
      <c r="J1" s="1"/>
      <c r="K1" s="1"/>
      <c r="L1" s="1"/>
      <c r="M1" s="1"/>
      <c r="N1" s="1"/>
      <c r="O1" s="1"/>
    </row>
    <row r="2" spans="1:15" ht="15" customHeight="1">
      <c r="A2" s="29"/>
      <c r="B2" s="29"/>
      <c r="C2" s="29"/>
      <c r="D2" s="30"/>
      <c r="E2" s="29"/>
      <c r="F2" s="29"/>
      <c r="G2" s="29"/>
      <c r="H2" s="30"/>
      <c r="I2" s="29"/>
      <c r="J2" s="30"/>
      <c r="K2" s="29"/>
      <c r="L2" s="29"/>
      <c r="M2" s="29"/>
      <c r="N2" s="29"/>
      <c r="O2" s="2" t="s">
        <v>73</v>
      </c>
    </row>
    <row r="3" spans="1:15" ht="42" customHeight="1">
      <c r="A3" s="156" t="str">
        <f>"2025"&amp;"年部门支出预算表"</f>
        <v>2025年部门支出预算表</v>
      </c>
      <c r="B3" s="157"/>
      <c r="C3" s="157"/>
      <c r="D3" s="157"/>
      <c r="E3" s="157"/>
      <c r="F3" s="157"/>
      <c r="G3" s="157"/>
      <c r="H3" s="157"/>
      <c r="I3" s="157"/>
      <c r="J3" s="157"/>
      <c r="K3" s="157"/>
      <c r="L3" s="157"/>
      <c r="M3" s="157"/>
      <c r="N3" s="157"/>
      <c r="O3" s="157"/>
    </row>
    <row r="4" spans="1:15" ht="18.75" customHeight="1">
      <c r="A4" s="158" t="str">
        <f>"单位名称："&amp;"云县第一完全中学"</f>
        <v>单位名称：云县第一完全中学</v>
      </c>
      <c r="B4" s="159"/>
      <c r="C4" s="160"/>
      <c r="D4" s="161"/>
      <c r="E4" s="160"/>
      <c r="F4" s="160"/>
      <c r="G4" s="160"/>
      <c r="H4" s="161"/>
      <c r="I4" s="160"/>
      <c r="J4" s="161"/>
      <c r="K4" s="160"/>
      <c r="L4" s="160"/>
      <c r="M4" s="33"/>
      <c r="N4" s="33"/>
      <c r="O4" s="2" t="s">
        <v>1</v>
      </c>
    </row>
    <row r="5" spans="1:15" ht="18.75" customHeight="1">
      <c r="A5" s="164" t="s">
        <v>74</v>
      </c>
      <c r="B5" s="164" t="s">
        <v>75</v>
      </c>
      <c r="C5" s="164" t="s">
        <v>56</v>
      </c>
      <c r="D5" s="130" t="s">
        <v>59</v>
      </c>
      <c r="E5" s="167" t="s">
        <v>76</v>
      </c>
      <c r="F5" s="168" t="s">
        <v>77</v>
      </c>
      <c r="G5" s="164" t="s">
        <v>60</v>
      </c>
      <c r="H5" s="164" t="s">
        <v>61</v>
      </c>
      <c r="I5" s="164" t="s">
        <v>78</v>
      </c>
      <c r="J5" s="130" t="s">
        <v>79</v>
      </c>
      <c r="K5" s="166"/>
      <c r="L5" s="166"/>
      <c r="M5" s="166"/>
      <c r="N5" s="166"/>
      <c r="O5" s="131"/>
    </row>
    <row r="6" spans="1:15" ht="30" customHeight="1">
      <c r="A6" s="165"/>
      <c r="B6" s="165"/>
      <c r="C6" s="165"/>
      <c r="D6" s="34" t="s">
        <v>58</v>
      </c>
      <c r="E6" s="35" t="s">
        <v>76</v>
      </c>
      <c r="F6" s="35" t="s">
        <v>77</v>
      </c>
      <c r="G6" s="165"/>
      <c r="H6" s="165"/>
      <c r="I6" s="165"/>
      <c r="J6" s="34" t="s">
        <v>58</v>
      </c>
      <c r="K6" s="36" t="s">
        <v>80</v>
      </c>
      <c r="L6" s="36" t="s">
        <v>81</v>
      </c>
      <c r="M6" s="36" t="s">
        <v>82</v>
      </c>
      <c r="N6" s="36" t="s">
        <v>83</v>
      </c>
      <c r="O6" s="36" t="s">
        <v>84</v>
      </c>
    </row>
    <row r="7" spans="1:15" ht="18.75" customHeight="1">
      <c r="A7" s="37">
        <v>1</v>
      </c>
      <c r="B7" s="37">
        <v>2</v>
      </c>
      <c r="C7" s="34">
        <v>3</v>
      </c>
      <c r="D7" s="34">
        <v>4</v>
      </c>
      <c r="E7" s="34">
        <v>5</v>
      </c>
      <c r="F7" s="34">
        <v>6</v>
      </c>
      <c r="G7" s="34">
        <v>7</v>
      </c>
      <c r="H7" s="34">
        <v>8</v>
      </c>
      <c r="I7" s="34">
        <v>9</v>
      </c>
      <c r="J7" s="34">
        <v>10</v>
      </c>
      <c r="K7" s="34">
        <v>11</v>
      </c>
      <c r="L7" s="34">
        <v>12</v>
      </c>
      <c r="M7" s="34">
        <v>13</v>
      </c>
      <c r="N7" s="34">
        <v>14</v>
      </c>
      <c r="O7" s="34">
        <v>15</v>
      </c>
    </row>
    <row r="8" spans="1:15" ht="18.75" customHeight="1">
      <c r="A8" s="5" t="s">
        <v>85</v>
      </c>
      <c r="B8" s="38" t="s">
        <v>86</v>
      </c>
      <c r="C8" s="6">
        <v>38674795.609999999</v>
      </c>
      <c r="D8" s="6">
        <v>34894395.609999999</v>
      </c>
      <c r="E8" s="6">
        <v>33685258.609999999</v>
      </c>
      <c r="F8" s="6">
        <v>1209137</v>
      </c>
      <c r="G8" s="6"/>
      <c r="H8" s="6"/>
      <c r="I8" s="6">
        <v>2800000</v>
      </c>
      <c r="J8" s="6">
        <v>980400</v>
      </c>
      <c r="K8" s="6"/>
      <c r="L8" s="6"/>
      <c r="M8" s="6"/>
      <c r="N8" s="6"/>
      <c r="O8" s="6">
        <v>980400</v>
      </c>
    </row>
    <row r="9" spans="1:15" ht="18.75" customHeight="1">
      <c r="A9" s="39" t="s">
        <v>87</v>
      </c>
      <c r="B9" s="40" t="s">
        <v>88</v>
      </c>
      <c r="C9" s="6">
        <v>38674795.609999999</v>
      </c>
      <c r="D9" s="6">
        <v>34894395.609999999</v>
      </c>
      <c r="E9" s="6">
        <v>33685258.609999999</v>
      </c>
      <c r="F9" s="6">
        <v>1209137</v>
      </c>
      <c r="G9" s="6"/>
      <c r="H9" s="6"/>
      <c r="I9" s="6">
        <v>2800000</v>
      </c>
      <c r="J9" s="6">
        <v>980400</v>
      </c>
      <c r="K9" s="6"/>
      <c r="L9" s="6"/>
      <c r="M9" s="6"/>
      <c r="N9" s="6"/>
      <c r="O9" s="6">
        <v>980400</v>
      </c>
    </row>
    <row r="10" spans="1:15" ht="18.75" customHeight="1">
      <c r="A10" s="41" t="s">
        <v>89</v>
      </c>
      <c r="B10" s="42" t="s">
        <v>90</v>
      </c>
      <c r="C10" s="6">
        <v>8036108.4100000001</v>
      </c>
      <c r="D10" s="6">
        <v>7055708.4100000001</v>
      </c>
      <c r="E10" s="6">
        <v>6851520.4100000001</v>
      </c>
      <c r="F10" s="6">
        <v>204188</v>
      </c>
      <c r="G10" s="6"/>
      <c r="H10" s="6"/>
      <c r="I10" s="6"/>
      <c r="J10" s="6">
        <v>980400</v>
      </c>
      <c r="K10" s="6"/>
      <c r="L10" s="6"/>
      <c r="M10" s="6"/>
      <c r="N10" s="6"/>
      <c r="O10" s="6">
        <v>980400</v>
      </c>
    </row>
    <row r="11" spans="1:15" ht="18.75" customHeight="1">
      <c r="A11" s="41" t="s">
        <v>91</v>
      </c>
      <c r="B11" s="42" t="s">
        <v>92</v>
      </c>
      <c r="C11" s="6">
        <v>30638687.199999999</v>
      </c>
      <c r="D11" s="6">
        <v>27838687.199999999</v>
      </c>
      <c r="E11" s="6">
        <v>26833738.199999999</v>
      </c>
      <c r="F11" s="6">
        <v>1004949</v>
      </c>
      <c r="G11" s="6"/>
      <c r="H11" s="6"/>
      <c r="I11" s="6">
        <v>2800000</v>
      </c>
      <c r="J11" s="6"/>
      <c r="K11" s="6"/>
      <c r="L11" s="6"/>
      <c r="M11" s="6"/>
      <c r="N11" s="6"/>
      <c r="O11" s="6"/>
    </row>
    <row r="12" spans="1:15" ht="18.75" customHeight="1">
      <c r="A12" s="5" t="s">
        <v>93</v>
      </c>
      <c r="B12" s="38" t="s">
        <v>94</v>
      </c>
      <c r="C12" s="6">
        <v>5494642.8899999997</v>
      </c>
      <c r="D12" s="6">
        <v>5494642.8899999997</v>
      </c>
      <c r="E12" s="6">
        <v>5494642.8899999997</v>
      </c>
      <c r="F12" s="6"/>
      <c r="G12" s="6"/>
      <c r="H12" s="6"/>
      <c r="I12" s="6"/>
      <c r="J12" s="6"/>
      <c r="K12" s="6"/>
      <c r="L12" s="6"/>
      <c r="M12" s="6"/>
      <c r="N12" s="6"/>
      <c r="O12" s="6"/>
    </row>
    <row r="13" spans="1:15" ht="18.75" customHeight="1">
      <c r="A13" s="39" t="s">
        <v>95</v>
      </c>
      <c r="B13" s="40" t="s">
        <v>96</v>
      </c>
      <c r="C13" s="6">
        <v>5277478.8899999997</v>
      </c>
      <c r="D13" s="6">
        <v>5277478.8899999997</v>
      </c>
      <c r="E13" s="6">
        <v>5277478.8899999997</v>
      </c>
      <c r="F13" s="6"/>
      <c r="G13" s="6"/>
      <c r="H13" s="6"/>
      <c r="I13" s="6"/>
      <c r="J13" s="6"/>
      <c r="K13" s="6"/>
      <c r="L13" s="6"/>
      <c r="M13" s="6"/>
      <c r="N13" s="6"/>
      <c r="O13" s="6"/>
    </row>
    <row r="14" spans="1:15" ht="18.75" customHeight="1">
      <c r="A14" s="41" t="s">
        <v>97</v>
      </c>
      <c r="B14" s="42" t="s">
        <v>98</v>
      </c>
      <c r="C14" s="6">
        <v>1622737.12</v>
      </c>
      <c r="D14" s="6">
        <v>1622737.12</v>
      </c>
      <c r="E14" s="6">
        <v>1622737.12</v>
      </c>
      <c r="F14" s="6"/>
      <c r="G14" s="6"/>
      <c r="H14" s="6"/>
      <c r="I14" s="6"/>
      <c r="J14" s="6"/>
      <c r="K14" s="6"/>
      <c r="L14" s="6"/>
      <c r="M14" s="6"/>
      <c r="N14" s="6"/>
      <c r="O14" s="6"/>
    </row>
    <row r="15" spans="1:15" ht="18.75" customHeight="1">
      <c r="A15" s="41" t="s">
        <v>99</v>
      </c>
      <c r="B15" s="42" t="s">
        <v>100</v>
      </c>
      <c r="C15" s="6">
        <v>3654741.77</v>
      </c>
      <c r="D15" s="6">
        <v>3654741.77</v>
      </c>
      <c r="E15" s="6">
        <v>3654741.77</v>
      </c>
      <c r="F15" s="6"/>
      <c r="G15" s="6"/>
      <c r="H15" s="6"/>
      <c r="I15" s="6"/>
      <c r="J15" s="6"/>
      <c r="K15" s="6"/>
      <c r="L15" s="6"/>
      <c r="M15" s="6"/>
      <c r="N15" s="6"/>
      <c r="O15" s="6"/>
    </row>
    <row r="16" spans="1:15" ht="18.75" customHeight="1">
      <c r="A16" s="39" t="s">
        <v>101</v>
      </c>
      <c r="B16" s="40" t="s">
        <v>102</v>
      </c>
      <c r="C16" s="6">
        <v>217164</v>
      </c>
      <c r="D16" s="6">
        <v>217164</v>
      </c>
      <c r="E16" s="6">
        <v>217164</v>
      </c>
      <c r="F16" s="6"/>
      <c r="G16" s="6"/>
      <c r="H16" s="6"/>
      <c r="I16" s="6"/>
      <c r="J16" s="6"/>
      <c r="K16" s="6"/>
      <c r="L16" s="6"/>
      <c r="M16" s="6"/>
      <c r="N16" s="6"/>
      <c r="O16" s="6"/>
    </row>
    <row r="17" spans="1:15" ht="18.75" customHeight="1">
      <c r="A17" s="41" t="s">
        <v>103</v>
      </c>
      <c r="B17" s="42" t="s">
        <v>104</v>
      </c>
      <c r="C17" s="6">
        <v>217164</v>
      </c>
      <c r="D17" s="6">
        <v>217164</v>
      </c>
      <c r="E17" s="6">
        <v>217164</v>
      </c>
      <c r="F17" s="6"/>
      <c r="G17" s="6"/>
      <c r="H17" s="6"/>
      <c r="I17" s="6"/>
      <c r="J17" s="6"/>
      <c r="K17" s="6"/>
      <c r="L17" s="6"/>
      <c r="M17" s="6"/>
      <c r="N17" s="6"/>
      <c r="O17" s="6"/>
    </row>
    <row r="18" spans="1:15" ht="18.75" customHeight="1">
      <c r="A18" s="5" t="s">
        <v>105</v>
      </c>
      <c r="B18" s="38" t="s">
        <v>106</v>
      </c>
      <c r="C18" s="6">
        <v>1940689.53</v>
      </c>
      <c r="D18" s="6">
        <v>1940689.53</v>
      </c>
      <c r="E18" s="6">
        <v>1940689.53</v>
      </c>
      <c r="F18" s="6"/>
      <c r="G18" s="6"/>
      <c r="H18" s="6"/>
      <c r="I18" s="6"/>
      <c r="J18" s="6"/>
      <c r="K18" s="6"/>
      <c r="L18" s="6"/>
      <c r="M18" s="6"/>
      <c r="N18" s="6"/>
      <c r="O18" s="6"/>
    </row>
    <row r="19" spans="1:15" ht="18.75" customHeight="1">
      <c r="A19" s="39" t="s">
        <v>107</v>
      </c>
      <c r="B19" s="40" t="s">
        <v>108</v>
      </c>
      <c r="C19" s="6">
        <v>1940689.53</v>
      </c>
      <c r="D19" s="6">
        <v>1940689.53</v>
      </c>
      <c r="E19" s="6">
        <v>1940689.53</v>
      </c>
      <c r="F19" s="6"/>
      <c r="G19" s="6"/>
      <c r="H19" s="6"/>
      <c r="I19" s="6"/>
      <c r="J19" s="6"/>
      <c r="K19" s="6"/>
      <c r="L19" s="6"/>
      <c r="M19" s="6"/>
      <c r="N19" s="6"/>
      <c r="O19" s="6"/>
    </row>
    <row r="20" spans="1:15" ht="18.75" customHeight="1">
      <c r="A20" s="41" t="s">
        <v>109</v>
      </c>
      <c r="B20" s="42" t="s">
        <v>110</v>
      </c>
      <c r="C20" s="6">
        <v>1816558.86</v>
      </c>
      <c r="D20" s="6">
        <v>1816558.86</v>
      </c>
      <c r="E20" s="6">
        <v>1816558.86</v>
      </c>
      <c r="F20" s="6"/>
      <c r="G20" s="6"/>
      <c r="H20" s="6"/>
      <c r="I20" s="6"/>
      <c r="J20" s="6"/>
      <c r="K20" s="6"/>
      <c r="L20" s="6"/>
      <c r="M20" s="6"/>
      <c r="N20" s="6"/>
      <c r="O20" s="6"/>
    </row>
    <row r="21" spans="1:15" ht="18.75" customHeight="1">
      <c r="A21" s="41" t="s">
        <v>111</v>
      </c>
      <c r="B21" s="42" t="s">
        <v>112</v>
      </c>
      <c r="C21" s="6">
        <v>124130.67</v>
      </c>
      <c r="D21" s="6">
        <v>124130.67</v>
      </c>
      <c r="E21" s="6">
        <v>124130.67</v>
      </c>
      <c r="F21" s="6"/>
      <c r="G21" s="6"/>
      <c r="H21" s="6"/>
      <c r="I21" s="6"/>
      <c r="J21" s="6"/>
      <c r="K21" s="6"/>
      <c r="L21" s="6"/>
      <c r="M21" s="6"/>
      <c r="N21" s="6"/>
      <c r="O21" s="6"/>
    </row>
    <row r="22" spans="1:15" ht="18.75" customHeight="1">
      <c r="A22" s="5" t="s">
        <v>113</v>
      </c>
      <c r="B22" s="38" t="s">
        <v>114</v>
      </c>
      <c r="C22" s="6">
        <v>3070240.33</v>
      </c>
      <c r="D22" s="6">
        <v>3070240.33</v>
      </c>
      <c r="E22" s="6">
        <v>3070240.33</v>
      </c>
      <c r="F22" s="6"/>
      <c r="G22" s="6"/>
      <c r="H22" s="6"/>
      <c r="I22" s="6"/>
      <c r="J22" s="6"/>
      <c r="K22" s="6"/>
      <c r="L22" s="6"/>
      <c r="M22" s="6"/>
      <c r="N22" s="6"/>
      <c r="O22" s="6"/>
    </row>
    <row r="23" spans="1:15" ht="18.75" customHeight="1">
      <c r="A23" s="39" t="s">
        <v>115</v>
      </c>
      <c r="B23" s="40" t="s">
        <v>116</v>
      </c>
      <c r="C23" s="6">
        <v>3070240.33</v>
      </c>
      <c r="D23" s="6">
        <v>3070240.33</v>
      </c>
      <c r="E23" s="6">
        <v>3070240.33</v>
      </c>
      <c r="F23" s="6"/>
      <c r="G23" s="6"/>
      <c r="H23" s="6"/>
      <c r="I23" s="6"/>
      <c r="J23" s="6"/>
      <c r="K23" s="6"/>
      <c r="L23" s="6"/>
      <c r="M23" s="6"/>
      <c r="N23" s="6"/>
      <c r="O23" s="6"/>
    </row>
    <row r="24" spans="1:15" ht="18.75" customHeight="1">
      <c r="A24" s="41" t="s">
        <v>117</v>
      </c>
      <c r="B24" s="42" t="s">
        <v>118</v>
      </c>
      <c r="C24" s="6">
        <v>3070240.33</v>
      </c>
      <c r="D24" s="6">
        <v>3070240.33</v>
      </c>
      <c r="E24" s="6">
        <v>3070240.33</v>
      </c>
      <c r="F24" s="6"/>
      <c r="G24" s="6"/>
      <c r="H24" s="6"/>
      <c r="I24" s="6"/>
      <c r="J24" s="6"/>
      <c r="K24" s="6"/>
      <c r="L24" s="6"/>
      <c r="M24" s="6"/>
      <c r="N24" s="6"/>
      <c r="O24" s="6"/>
    </row>
    <row r="25" spans="1:15" ht="18.75" customHeight="1">
      <c r="A25" s="162" t="s">
        <v>119</v>
      </c>
      <c r="B25" s="163" t="s">
        <v>119</v>
      </c>
      <c r="C25" s="6">
        <v>49180368.359999999</v>
      </c>
      <c r="D25" s="6">
        <v>45399968.359999999</v>
      </c>
      <c r="E25" s="6">
        <v>44190831.359999999</v>
      </c>
      <c r="F25" s="6">
        <v>1209137</v>
      </c>
      <c r="G25" s="6"/>
      <c r="H25" s="6"/>
      <c r="I25" s="6">
        <v>2800000</v>
      </c>
      <c r="J25" s="6">
        <v>980400</v>
      </c>
      <c r="K25" s="6"/>
      <c r="L25" s="6"/>
      <c r="M25" s="6"/>
      <c r="N25" s="6"/>
      <c r="O25" s="6">
        <v>980400</v>
      </c>
    </row>
  </sheetData>
  <mergeCells count="11">
    <mergeCell ref="A3:O3"/>
    <mergeCell ref="A4:L4"/>
    <mergeCell ref="A25:B25"/>
    <mergeCell ref="A5:A6"/>
    <mergeCell ref="B5:B6"/>
    <mergeCell ref="C5:C6"/>
    <mergeCell ref="G5:G6"/>
    <mergeCell ref="I5:I6"/>
    <mergeCell ref="J5:O5"/>
    <mergeCell ref="H5:H6"/>
    <mergeCell ref="D5:F5"/>
  </mergeCells>
  <phoneticPr fontId="31" type="noConversion"/>
  <printOptions horizontalCentered="1"/>
  <pageMargins left="0.39" right="0.39" top="0.51" bottom="0.51" header="0.31" footer="0.31"/>
  <pageSetup paperSize="9" scale="58" orientation="landscape"/>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7"/>
  <sheetViews>
    <sheetView showZeros="0" workbookViewId="0">
      <pane ySplit="1" topLeftCell="A2" activePane="bottomLeft" state="frozen"/>
      <selection pane="bottomLeft" activeCell="C14" sqref="C14"/>
    </sheetView>
  </sheetViews>
  <sheetFormatPr defaultColWidth="9.109375" defaultRowHeight="14.25" customHeight="1"/>
  <cols>
    <col min="1" max="1" width="39.33203125" customWidth="1"/>
    <col min="2" max="2" width="30.88671875" customWidth="1"/>
    <col min="3" max="3" width="35.88671875" customWidth="1"/>
    <col min="4" max="4" width="29.88671875" customWidth="1"/>
  </cols>
  <sheetData>
    <row r="1" spans="1:4" ht="14.25" customHeight="1">
      <c r="A1" s="1"/>
      <c r="B1" s="1"/>
      <c r="C1" s="1"/>
      <c r="D1" s="1"/>
    </row>
    <row r="2" spans="1:4" ht="15" customHeight="1">
      <c r="A2" s="29"/>
      <c r="B2" s="29"/>
      <c r="C2" s="29"/>
      <c r="D2" s="2" t="s">
        <v>120</v>
      </c>
    </row>
    <row r="3" spans="1:4" ht="36" customHeight="1">
      <c r="A3" s="156" t="str">
        <f>"2025"&amp;"年部门财政拨款收支预算总表"</f>
        <v>2025年部门财政拨款收支预算总表</v>
      </c>
      <c r="B3" s="169"/>
      <c r="C3" s="169"/>
      <c r="D3" s="169"/>
    </row>
    <row r="4" spans="1:4" ht="18.75" customHeight="1">
      <c r="A4" s="170" t="str">
        <f>"单位名称："&amp;"云县第一完全中学"</f>
        <v>单位名称：云县第一完全中学</v>
      </c>
      <c r="B4" s="171"/>
      <c r="C4" s="43"/>
      <c r="D4" s="2" t="s">
        <v>1</v>
      </c>
    </row>
    <row r="5" spans="1:4" ht="18.75" customHeight="1">
      <c r="A5" s="130" t="s">
        <v>2</v>
      </c>
      <c r="B5" s="131"/>
      <c r="C5" s="130" t="s">
        <v>3</v>
      </c>
      <c r="D5" s="131"/>
    </row>
    <row r="6" spans="1:4" ht="18.75" customHeight="1">
      <c r="A6" s="132" t="s">
        <v>4</v>
      </c>
      <c r="B6" s="172" t="str">
        <f t="shared" ref="B6:D6" si="0">"2025"&amp;"年预算数"</f>
        <v>2025年预算数</v>
      </c>
      <c r="C6" s="132" t="s">
        <v>121</v>
      </c>
      <c r="D6" s="172" t="str">
        <f t="shared" si="0"/>
        <v>2025年预算数</v>
      </c>
    </row>
    <row r="7" spans="1:4" ht="18.75" customHeight="1">
      <c r="A7" s="133"/>
      <c r="B7" s="165"/>
      <c r="C7" s="133"/>
      <c r="D7" s="165"/>
    </row>
    <row r="8" spans="1:4" ht="18.75" customHeight="1">
      <c r="A8" s="38" t="s">
        <v>122</v>
      </c>
      <c r="B8" s="6">
        <v>45399968.359999999</v>
      </c>
      <c r="C8" s="44" t="s">
        <v>123</v>
      </c>
      <c r="D8" s="6">
        <v>45399968.359999999</v>
      </c>
    </row>
    <row r="9" spans="1:4" ht="18.75" customHeight="1">
      <c r="A9" s="45" t="s">
        <v>124</v>
      </c>
      <c r="B9" s="6">
        <v>45399968.359999999</v>
      </c>
      <c r="C9" s="44" t="s">
        <v>125</v>
      </c>
      <c r="D9" s="6"/>
    </row>
    <row r="10" spans="1:4" ht="18.75" customHeight="1">
      <c r="A10" s="45" t="s">
        <v>126</v>
      </c>
      <c r="B10" s="6"/>
      <c r="C10" s="44" t="s">
        <v>127</v>
      </c>
      <c r="D10" s="6"/>
    </row>
    <row r="11" spans="1:4" ht="18.75" customHeight="1">
      <c r="A11" s="45" t="s">
        <v>128</v>
      </c>
      <c r="B11" s="6"/>
      <c r="C11" s="44" t="s">
        <v>129</v>
      </c>
      <c r="D11" s="6"/>
    </row>
    <row r="12" spans="1:4" ht="18.75" customHeight="1">
      <c r="A12" s="46" t="s">
        <v>130</v>
      </c>
      <c r="B12" s="6"/>
      <c r="C12" s="8" t="s">
        <v>131</v>
      </c>
      <c r="D12" s="6"/>
    </row>
    <row r="13" spans="1:4" ht="18.75" customHeight="1">
      <c r="A13" s="47" t="s">
        <v>124</v>
      </c>
      <c r="B13" s="6"/>
      <c r="C13" s="10" t="s">
        <v>132</v>
      </c>
      <c r="D13" s="6">
        <v>34894395.609999999</v>
      </c>
    </row>
    <row r="14" spans="1:4" ht="18.75" customHeight="1">
      <c r="A14" s="47" t="s">
        <v>126</v>
      </c>
      <c r="B14" s="6"/>
      <c r="C14" s="10" t="s">
        <v>133</v>
      </c>
      <c r="D14" s="6"/>
    </row>
    <row r="15" spans="1:4" ht="18.75" customHeight="1">
      <c r="A15" s="47" t="s">
        <v>128</v>
      </c>
      <c r="B15" s="6"/>
      <c r="C15" s="10" t="s">
        <v>134</v>
      </c>
      <c r="D15" s="6"/>
    </row>
    <row r="16" spans="1:4" ht="18.75" customHeight="1">
      <c r="A16" s="47" t="s">
        <v>26</v>
      </c>
      <c r="B16" s="6"/>
      <c r="C16" s="10" t="s">
        <v>135</v>
      </c>
      <c r="D16" s="6">
        <v>5494642.8899999997</v>
      </c>
    </row>
    <row r="17" spans="1:4" ht="18.75" customHeight="1">
      <c r="A17" s="47" t="s">
        <v>26</v>
      </c>
      <c r="B17" s="6" t="s">
        <v>26</v>
      </c>
      <c r="C17" s="10" t="s">
        <v>136</v>
      </c>
      <c r="D17" s="6">
        <v>1940689.53</v>
      </c>
    </row>
    <row r="18" spans="1:4" ht="18.75" customHeight="1">
      <c r="A18" s="9" t="s">
        <v>26</v>
      </c>
      <c r="B18" s="6" t="s">
        <v>26</v>
      </c>
      <c r="C18" s="10" t="s">
        <v>137</v>
      </c>
      <c r="D18" s="6"/>
    </row>
    <row r="19" spans="1:4" ht="18.75" customHeight="1">
      <c r="A19" s="9" t="s">
        <v>26</v>
      </c>
      <c r="B19" s="6" t="s">
        <v>26</v>
      </c>
      <c r="C19" s="10" t="s">
        <v>138</v>
      </c>
      <c r="D19" s="6"/>
    </row>
    <row r="20" spans="1:4" ht="18.75" customHeight="1">
      <c r="A20" s="11" t="s">
        <v>26</v>
      </c>
      <c r="B20" s="6" t="s">
        <v>26</v>
      </c>
      <c r="C20" s="10" t="s">
        <v>139</v>
      </c>
      <c r="D20" s="6"/>
    </row>
    <row r="21" spans="1:4" ht="18.75" customHeight="1">
      <c r="A21" s="11" t="s">
        <v>26</v>
      </c>
      <c r="B21" s="6" t="s">
        <v>26</v>
      </c>
      <c r="C21" s="10" t="s">
        <v>140</v>
      </c>
      <c r="D21" s="6"/>
    </row>
    <row r="22" spans="1:4" ht="18.75" customHeight="1">
      <c r="A22" s="11" t="s">
        <v>26</v>
      </c>
      <c r="B22" s="6" t="s">
        <v>26</v>
      </c>
      <c r="C22" s="10" t="s">
        <v>141</v>
      </c>
      <c r="D22" s="6"/>
    </row>
    <row r="23" spans="1:4" ht="18.75" customHeight="1">
      <c r="A23" s="11" t="s">
        <v>26</v>
      </c>
      <c r="B23" s="6" t="s">
        <v>26</v>
      </c>
      <c r="C23" s="10" t="s">
        <v>142</v>
      </c>
      <c r="D23" s="6"/>
    </row>
    <row r="24" spans="1:4" ht="18.75" customHeight="1">
      <c r="A24" s="11" t="s">
        <v>26</v>
      </c>
      <c r="B24" s="6" t="s">
        <v>26</v>
      </c>
      <c r="C24" s="10" t="s">
        <v>143</v>
      </c>
      <c r="D24" s="6"/>
    </row>
    <row r="25" spans="1:4" ht="18.75" customHeight="1">
      <c r="A25" s="11" t="s">
        <v>26</v>
      </c>
      <c r="B25" s="6" t="s">
        <v>26</v>
      </c>
      <c r="C25" s="10" t="s">
        <v>144</v>
      </c>
      <c r="D25" s="6"/>
    </row>
    <row r="26" spans="1:4" ht="18.75" customHeight="1">
      <c r="A26" s="11" t="s">
        <v>26</v>
      </c>
      <c r="B26" s="6" t="s">
        <v>26</v>
      </c>
      <c r="C26" s="10" t="s">
        <v>145</v>
      </c>
      <c r="D26" s="6"/>
    </row>
    <row r="27" spans="1:4" ht="18.75" customHeight="1">
      <c r="A27" s="11" t="s">
        <v>26</v>
      </c>
      <c r="B27" s="6" t="s">
        <v>26</v>
      </c>
      <c r="C27" s="10" t="s">
        <v>146</v>
      </c>
      <c r="D27" s="6">
        <v>3070240.33</v>
      </c>
    </row>
    <row r="28" spans="1:4" ht="18.75" customHeight="1">
      <c r="A28" s="11" t="s">
        <v>26</v>
      </c>
      <c r="B28" s="6" t="s">
        <v>26</v>
      </c>
      <c r="C28" s="10" t="s">
        <v>147</v>
      </c>
      <c r="D28" s="6"/>
    </row>
    <row r="29" spans="1:4" ht="18.75" customHeight="1">
      <c r="A29" s="11" t="s">
        <v>26</v>
      </c>
      <c r="B29" s="6" t="s">
        <v>26</v>
      </c>
      <c r="C29" s="10" t="s">
        <v>148</v>
      </c>
      <c r="D29" s="6"/>
    </row>
    <row r="30" spans="1:4" ht="18.75" customHeight="1">
      <c r="A30" s="11" t="s">
        <v>26</v>
      </c>
      <c r="B30" s="6" t="s">
        <v>26</v>
      </c>
      <c r="C30" s="10" t="s">
        <v>149</v>
      </c>
      <c r="D30" s="6"/>
    </row>
    <row r="31" spans="1:4" ht="18.75" customHeight="1">
      <c r="A31" s="11" t="s">
        <v>26</v>
      </c>
      <c r="B31" s="6" t="s">
        <v>26</v>
      </c>
      <c r="C31" s="10" t="s">
        <v>150</v>
      </c>
      <c r="D31" s="6"/>
    </row>
    <row r="32" spans="1:4" ht="18.75" customHeight="1">
      <c r="A32" s="12" t="s">
        <v>26</v>
      </c>
      <c r="B32" s="6" t="s">
        <v>26</v>
      </c>
      <c r="C32" s="10" t="s">
        <v>151</v>
      </c>
      <c r="D32" s="6"/>
    </row>
    <row r="33" spans="1:4" ht="18.75" customHeight="1">
      <c r="A33" s="12" t="s">
        <v>26</v>
      </c>
      <c r="B33" s="6" t="s">
        <v>26</v>
      </c>
      <c r="C33" s="10" t="s">
        <v>152</v>
      </c>
      <c r="D33" s="6"/>
    </row>
    <row r="34" spans="1:4" ht="18.75" customHeight="1">
      <c r="A34" s="12" t="s">
        <v>26</v>
      </c>
      <c r="B34" s="6" t="s">
        <v>26</v>
      </c>
      <c r="C34" s="10" t="s">
        <v>153</v>
      </c>
      <c r="D34" s="6"/>
    </row>
    <row r="35" spans="1:4" ht="18.75" customHeight="1">
      <c r="A35" s="12"/>
      <c r="B35" s="6"/>
      <c r="C35" s="10" t="s">
        <v>154</v>
      </c>
      <c r="D35" s="15"/>
    </row>
    <row r="36" spans="1:4" ht="18.75" customHeight="1">
      <c r="A36" s="12" t="s">
        <v>26</v>
      </c>
      <c r="B36" s="6" t="s">
        <v>26</v>
      </c>
      <c r="C36" s="10" t="s">
        <v>155</v>
      </c>
      <c r="D36" s="6"/>
    </row>
    <row r="37" spans="1:4" ht="18.75" customHeight="1">
      <c r="A37" s="48" t="s">
        <v>156</v>
      </c>
      <c r="B37" s="14">
        <v>45399968.359999999</v>
      </c>
      <c r="C37" s="49" t="s">
        <v>52</v>
      </c>
      <c r="D37" s="14">
        <v>45399968.359999999</v>
      </c>
    </row>
  </sheetData>
  <mergeCells count="8">
    <mergeCell ref="A3:D3"/>
    <mergeCell ref="A4:B4"/>
    <mergeCell ref="A5:B5"/>
    <mergeCell ref="C5:D5"/>
    <mergeCell ref="A6:A7"/>
    <mergeCell ref="B6:B7"/>
    <mergeCell ref="C6:C7"/>
    <mergeCell ref="D6:D7"/>
  </mergeCells>
  <phoneticPr fontId="31" type="noConversion"/>
  <printOptions horizontalCentered="1"/>
  <pageMargins left="0.39" right="0.39" top="0.51" bottom="0.51" header="0.31" footer="0.31"/>
  <pageSetup paperSize="9" scale="78" orientation="landscape"/>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25"/>
  <sheetViews>
    <sheetView showZeros="0" workbookViewId="0">
      <pane ySplit="1" topLeftCell="A2" activePane="bottomLeft" state="frozen"/>
      <selection pane="bottomLeft"/>
    </sheetView>
  </sheetViews>
  <sheetFormatPr defaultColWidth="9.109375" defaultRowHeight="14.25" customHeight="1"/>
  <cols>
    <col min="1" max="1" width="20.109375" customWidth="1"/>
    <col min="2" max="2" width="44" customWidth="1"/>
    <col min="3" max="3" width="24.33203125" customWidth="1"/>
    <col min="4" max="4" width="20.44140625" customWidth="1"/>
    <col min="5" max="7" width="24.33203125" customWidth="1"/>
  </cols>
  <sheetData>
    <row r="1" spans="1:7" ht="14.25" customHeight="1">
      <c r="A1" s="1"/>
      <c r="B1" s="1"/>
      <c r="C1" s="1"/>
      <c r="D1" s="1"/>
      <c r="E1" s="1"/>
      <c r="F1" s="1"/>
      <c r="G1" s="1"/>
    </row>
    <row r="2" spans="1:7" ht="15" customHeight="1">
      <c r="D2" s="50"/>
      <c r="F2" s="51"/>
      <c r="G2" s="2" t="s">
        <v>157</v>
      </c>
    </row>
    <row r="3" spans="1:7" ht="39" customHeight="1">
      <c r="A3" s="156" t="str">
        <f>"2025"&amp;"年一般公共预算支出预算表（按功能科目分类）"</f>
        <v>2025年一般公共预算支出预算表（按功能科目分类）</v>
      </c>
      <c r="B3" s="173"/>
      <c r="C3" s="173"/>
      <c r="D3" s="173"/>
      <c r="E3" s="173"/>
      <c r="F3" s="173"/>
      <c r="G3" s="173"/>
    </row>
    <row r="4" spans="1:7" ht="18" customHeight="1">
      <c r="A4" s="176" t="str">
        <f>"单位名称："&amp;"云县第一完全中学"</f>
        <v>单位名称：云县第一完全中学</v>
      </c>
      <c r="B4" s="177"/>
      <c r="C4" s="161"/>
      <c r="D4" s="161"/>
      <c r="E4" s="161"/>
      <c r="F4" s="53"/>
      <c r="G4" s="2" t="s">
        <v>1</v>
      </c>
    </row>
    <row r="5" spans="1:7" ht="20.25" customHeight="1">
      <c r="A5" s="174" t="s">
        <v>158</v>
      </c>
      <c r="B5" s="175"/>
      <c r="C5" s="183" t="s">
        <v>56</v>
      </c>
      <c r="D5" s="182" t="s">
        <v>76</v>
      </c>
      <c r="E5" s="166"/>
      <c r="F5" s="131"/>
      <c r="G5" s="180" t="s">
        <v>77</v>
      </c>
    </row>
    <row r="6" spans="1:7" ht="20.25" customHeight="1">
      <c r="A6" s="54" t="s">
        <v>74</v>
      </c>
      <c r="B6" s="54" t="s">
        <v>75</v>
      </c>
      <c r="C6" s="133"/>
      <c r="D6" s="34" t="s">
        <v>58</v>
      </c>
      <c r="E6" s="34" t="s">
        <v>159</v>
      </c>
      <c r="F6" s="34" t="s">
        <v>160</v>
      </c>
      <c r="G6" s="181"/>
    </row>
    <row r="7" spans="1:7" ht="19.5" customHeight="1">
      <c r="A7" s="54" t="s">
        <v>161</v>
      </c>
      <c r="B7" s="54" t="s">
        <v>162</v>
      </c>
      <c r="C7" s="54" t="s">
        <v>163</v>
      </c>
      <c r="D7" s="34">
        <v>4</v>
      </c>
      <c r="E7" s="56" t="s">
        <v>164</v>
      </c>
      <c r="F7" s="56" t="s">
        <v>165</v>
      </c>
      <c r="G7" s="54" t="s">
        <v>166</v>
      </c>
    </row>
    <row r="8" spans="1:7" ht="18" customHeight="1">
      <c r="A8" s="57" t="s">
        <v>85</v>
      </c>
      <c r="B8" s="57" t="s">
        <v>86</v>
      </c>
      <c r="C8" s="6">
        <v>34894395.609999999</v>
      </c>
      <c r="D8" s="6">
        <v>33685258.609999999</v>
      </c>
      <c r="E8" s="6">
        <v>30336433.43</v>
      </c>
      <c r="F8" s="6">
        <v>3348825.18</v>
      </c>
      <c r="G8" s="6">
        <v>1209137</v>
      </c>
    </row>
    <row r="9" spans="1:7" ht="18" customHeight="1">
      <c r="A9" s="58" t="s">
        <v>87</v>
      </c>
      <c r="B9" s="58" t="s">
        <v>88</v>
      </c>
      <c r="C9" s="6">
        <v>34894395.609999999</v>
      </c>
      <c r="D9" s="6">
        <v>33685258.609999999</v>
      </c>
      <c r="E9" s="6">
        <v>30336433.43</v>
      </c>
      <c r="F9" s="6">
        <v>3348825.18</v>
      </c>
      <c r="G9" s="6">
        <v>1209137</v>
      </c>
    </row>
    <row r="10" spans="1:7" ht="18" customHeight="1">
      <c r="A10" s="59" t="s">
        <v>89</v>
      </c>
      <c r="B10" s="59" t="s">
        <v>90</v>
      </c>
      <c r="C10" s="6">
        <v>7055708.4100000001</v>
      </c>
      <c r="D10" s="6">
        <v>6851520.4100000001</v>
      </c>
      <c r="E10" s="6">
        <v>6689734.5499999998</v>
      </c>
      <c r="F10" s="6">
        <v>161785.85999999999</v>
      </c>
      <c r="G10" s="6">
        <v>204188</v>
      </c>
    </row>
    <row r="11" spans="1:7" ht="18" customHeight="1">
      <c r="A11" s="59" t="s">
        <v>91</v>
      </c>
      <c r="B11" s="59" t="s">
        <v>92</v>
      </c>
      <c r="C11" s="6">
        <v>27838687.199999999</v>
      </c>
      <c r="D11" s="6">
        <v>26833738.199999999</v>
      </c>
      <c r="E11" s="6">
        <v>23646698.879999999</v>
      </c>
      <c r="F11" s="6">
        <v>3187039.32</v>
      </c>
      <c r="G11" s="6">
        <v>1004949</v>
      </c>
    </row>
    <row r="12" spans="1:7" ht="18" customHeight="1">
      <c r="A12" s="57" t="s">
        <v>93</v>
      </c>
      <c r="B12" s="57" t="s">
        <v>94</v>
      </c>
      <c r="C12" s="6">
        <v>5494642.8899999997</v>
      </c>
      <c r="D12" s="6">
        <v>5494642.8899999997</v>
      </c>
      <c r="E12" s="6">
        <v>5494642.8899999997</v>
      </c>
      <c r="F12" s="6"/>
      <c r="G12" s="6"/>
    </row>
    <row r="13" spans="1:7" ht="18" customHeight="1">
      <c r="A13" s="58" t="s">
        <v>95</v>
      </c>
      <c r="B13" s="58" t="s">
        <v>96</v>
      </c>
      <c r="C13" s="6">
        <v>5277478.8899999997</v>
      </c>
      <c r="D13" s="6">
        <v>5277478.8899999997</v>
      </c>
      <c r="E13" s="6">
        <v>5277478.8899999997</v>
      </c>
      <c r="F13" s="6"/>
      <c r="G13" s="6"/>
    </row>
    <row r="14" spans="1:7" ht="18" customHeight="1">
      <c r="A14" s="59" t="s">
        <v>97</v>
      </c>
      <c r="B14" s="59" t="s">
        <v>98</v>
      </c>
      <c r="C14" s="6">
        <v>1622737.12</v>
      </c>
      <c r="D14" s="6">
        <v>1622737.12</v>
      </c>
      <c r="E14" s="6">
        <v>1622737.12</v>
      </c>
      <c r="F14" s="6"/>
      <c r="G14" s="6"/>
    </row>
    <row r="15" spans="1:7" ht="18" customHeight="1">
      <c r="A15" s="59" t="s">
        <v>99</v>
      </c>
      <c r="B15" s="59" t="s">
        <v>100</v>
      </c>
      <c r="C15" s="6">
        <v>3654741.77</v>
      </c>
      <c r="D15" s="6">
        <v>3654741.77</v>
      </c>
      <c r="E15" s="6">
        <v>3654741.77</v>
      </c>
      <c r="F15" s="6"/>
      <c r="G15" s="6"/>
    </row>
    <row r="16" spans="1:7" ht="18" customHeight="1">
      <c r="A16" s="58" t="s">
        <v>101</v>
      </c>
      <c r="B16" s="58" t="s">
        <v>102</v>
      </c>
      <c r="C16" s="6">
        <v>217164</v>
      </c>
      <c r="D16" s="6">
        <v>217164</v>
      </c>
      <c r="E16" s="6">
        <v>217164</v>
      </c>
      <c r="F16" s="6"/>
      <c r="G16" s="6"/>
    </row>
    <row r="17" spans="1:7" ht="18" customHeight="1">
      <c r="A17" s="59" t="s">
        <v>103</v>
      </c>
      <c r="B17" s="59" t="s">
        <v>104</v>
      </c>
      <c r="C17" s="6">
        <v>217164</v>
      </c>
      <c r="D17" s="6">
        <v>217164</v>
      </c>
      <c r="E17" s="6">
        <v>217164</v>
      </c>
      <c r="F17" s="6"/>
      <c r="G17" s="6"/>
    </row>
    <row r="18" spans="1:7" ht="18" customHeight="1">
      <c r="A18" s="57" t="s">
        <v>105</v>
      </c>
      <c r="B18" s="57" t="s">
        <v>106</v>
      </c>
      <c r="C18" s="6">
        <v>1940689.53</v>
      </c>
      <c r="D18" s="6">
        <v>1940689.53</v>
      </c>
      <c r="E18" s="6">
        <v>1940689.53</v>
      </c>
      <c r="F18" s="6"/>
      <c r="G18" s="6"/>
    </row>
    <row r="19" spans="1:7" ht="18" customHeight="1">
      <c r="A19" s="58" t="s">
        <v>107</v>
      </c>
      <c r="B19" s="58" t="s">
        <v>108</v>
      </c>
      <c r="C19" s="6">
        <v>1940689.53</v>
      </c>
      <c r="D19" s="6">
        <v>1940689.53</v>
      </c>
      <c r="E19" s="6">
        <v>1940689.53</v>
      </c>
      <c r="F19" s="6"/>
      <c r="G19" s="6"/>
    </row>
    <row r="20" spans="1:7" ht="18" customHeight="1">
      <c r="A20" s="59" t="s">
        <v>109</v>
      </c>
      <c r="B20" s="59" t="s">
        <v>110</v>
      </c>
      <c r="C20" s="6">
        <v>1816558.86</v>
      </c>
      <c r="D20" s="6">
        <v>1816558.86</v>
      </c>
      <c r="E20" s="6">
        <v>1816558.86</v>
      </c>
      <c r="F20" s="6"/>
      <c r="G20" s="6"/>
    </row>
    <row r="21" spans="1:7" ht="18" customHeight="1">
      <c r="A21" s="59" t="s">
        <v>111</v>
      </c>
      <c r="B21" s="59" t="s">
        <v>112</v>
      </c>
      <c r="C21" s="6">
        <v>124130.67</v>
      </c>
      <c r="D21" s="6">
        <v>124130.67</v>
      </c>
      <c r="E21" s="6">
        <v>124130.67</v>
      </c>
      <c r="F21" s="6"/>
      <c r="G21" s="6"/>
    </row>
    <row r="22" spans="1:7" ht="18" customHeight="1">
      <c r="A22" s="57" t="s">
        <v>113</v>
      </c>
      <c r="B22" s="57" t="s">
        <v>114</v>
      </c>
      <c r="C22" s="6">
        <v>3070240.33</v>
      </c>
      <c r="D22" s="6">
        <v>3070240.33</v>
      </c>
      <c r="E22" s="6">
        <v>3070240.33</v>
      </c>
      <c r="F22" s="6"/>
      <c r="G22" s="6"/>
    </row>
    <row r="23" spans="1:7" ht="18" customHeight="1">
      <c r="A23" s="58" t="s">
        <v>115</v>
      </c>
      <c r="B23" s="58" t="s">
        <v>116</v>
      </c>
      <c r="C23" s="6">
        <v>3070240.33</v>
      </c>
      <c r="D23" s="6">
        <v>3070240.33</v>
      </c>
      <c r="E23" s="6">
        <v>3070240.33</v>
      </c>
      <c r="F23" s="6"/>
      <c r="G23" s="6"/>
    </row>
    <row r="24" spans="1:7" ht="18" customHeight="1">
      <c r="A24" s="59" t="s">
        <v>117</v>
      </c>
      <c r="B24" s="59" t="s">
        <v>118</v>
      </c>
      <c r="C24" s="6">
        <v>3070240.33</v>
      </c>
      <c r="D24" s="6">
        <v>3070240.33</v>
      </c>
      <c r="E24" s="6">
        <v>3070240.33</v>
      </c>
      <c r="F24" s="6"/>
      <c r="G24" s="6"/>
    </row>
    <row r="25" spans="1:7" ht="18" customHeight="1">
      <c r="A25" s="178" t="s">
        <v>119</v>
      </c>
      <c r="B25" s="179" t="s">
        <v>119</v>
      </c>
      <c r="C25" s="6">
        <v>45399968.359999999</v>
      </c>
      <c r="D25" s="6">
        <v>44190831.359999999</v>
      </c>
      <c r="E25" s="6">
        <v>40842006.18</v>
      </c>
      <c r="F25" s="6">
        <v>3348825.18</v>
      </c>
      <c r="G25" s="6">
        <v>1209137</v>
      </c>
    </row>
  </sheetData>
  <mergeCells count="7">
    <mergeCell ref="A3:G3"/>
    <mergeCell ref="A5:B5"/>
    <mergeCell ref="A4:E4"/>
    <mergeCell ref="A25:B25"/>
    <mergeCell ref="G5:G6"/>
    <mergeCell ref="D5:F5"/>
    <mergeCell ref="C5:C6"/>
  </mergeCells>
  <phoneticPr fontId="31" type="noConversion"/>
  <printOptions horizontalCentered="1"/>
  <pageMargins left="0.39" right="0.39" top="0.57999999999999996" bottom="0.57999999999999996" header="0.5" footer="0.5"/>
  <pageSetup paperSize="9" scale="0" fitToHeight="100"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4"/>
  <sheetViews>
    <sheetView showZeros="0" workbookViewId="0">
      <pane ySplit="1" topLeftCell="A2" activePane="bottomLeft" state="frozen"/>
      <selection pane="bottomLeft" activeCell="B14" sqref="B14:D14"/>
    </sheetView>
  </sheetViews>
  <sheetFormatPr defaultColWidth="9.109375" defaultRowHeight="14.25" customHeight="1"/>
  <cols>
    <col min="1" max="1" width="23.5546875" customWidth="1"/>
    <col min="2" max="7" width="22.88671875" customWidth="1"/>
  </cols>
  <sheetData>
    <row r="1" spans="1:7" ht="14.25" customHeight="1">
      <c r="A1" s="60"/>
      <c r="B1" s="60"/>
      <c r="C1" s="60"/>
      <c r="D1" s="60"/>
      <c r="E1" s="60"/>
      <c r="F1" s="60"/>
      <c r="G1" s="60"/>
    </row>
    <row r="2" spans="1:7" ht="15" customHeight="1">
      <c r="A2" s="61"/>
      <c r="B2" s="62"/>
      <c r="C2" s="63"/>
      <c r="D2" s="31"/>
      <c r="G2" s="64" t="s">
        <v>167</v>
      </c>
    </row>
    <row r="3" spans="1:7" ht="39" customHeight="1">
      <c r="A3" s="185" t="str">
        <f>"2025"&amp;"年“三公”经费支出预算表"</f>
        <v>2025年“三公”经费支出预算表</v>
      </c>
      <c r="B3" s="186"/>
      <c r="C3" s="186"/>
      <c r="D3" s="186"/>
      <c r="E3" s="186"/>
      <c r="F3" s="186"/>
      <c r="G3" s="186"/>
    </row>
    <row r="4" spans="1:7" ht="18.75" customHeight="1">
      <c r="A4" s="128" t="str">
        <f>"单位名称："&amp;"云县第一完全中学"</f>
        <v>单位名称：云县第一完全中学</v>
      </c>
      <c r="B4" s="187"/>
      <c r="C4" s="188"/>
      <c r="D4" s="160"/>
      <c r="E4" s="32"/>
      <c r="G4" s="64" t="s">
        <v>168</v>
      </c>
    </row>
    <row r="5" spans="1:7" ht="18.75" customHeight="1">
      <c r="A5" s="164" t="s">
        <v>169</v>
      </c>
      <c r="B5" s="164" t="s">
        <v>170</v>
      </c>
      <c r="C5" s="132" t="s">
        <v>171</v>
      </c>
      <c r="D5" s="130" t="s">
        <v>172</v>
      </c>
      <c r="E5" s="166"/>
      <c r="F5" s="131"/>
      <c r="G5" s="132" t="s">
        <v>173</v>
      </c>
    </row>
    <row r="6" spans="1:7" ht="18.75" customHeight="1">
      <c r="A6" s="190"/>
      <c r="B6" s="189"/>
      <c r="C6" s="133"/>
      <c r="D6" s="34" t="s">
        <v>58</v>
      </c>
      <c r="E6" s="34" t="s">
        <v>174</v>
      </c>
      <c r="F6" s="34" t="s">
        <v>175</v>
      </c>
      <c r="G6" s="133"/>
    </row>
    <row r="7" spans="1:7" ht="18.75" customHeight="1">
      <c r="A7" s="191" t="s">
        <v>56</v>
      </c>
      <c r="B7" s="66">
        <v>1</v>
      </c>
      <c r="C7" s="67">
        <v>2</v>
      </c>
      <c r="D7" s="68">
        <v>3</v>
      </c>
      <c r="E7" s="68">
        <v>4</v>
      </c>
      <c r="F7" s="68">
        <v>5</v>
      </c>
      <c r="G7" s="67">
        <v>6</v>
      </c>
    </row>
    <row r="8" spans="1:7" ht="18.75" customHeight="1">
      <c r="A8" s="65" t="s">
        <v>56</v>
      </c>
      <c r="B8" s="69">
        <v>36000</v>
      </c>
      <c r="C8" s="69"/>
      <c r="D8" s="69"/>
      <c r="E8" s="69"/>
      <c r="F8" s="69"/>
      <c r="G8" s="69">
        <v>36000</v>
      </c>
    </row>
    <row r="9" spans="1:7" ht="18.75" customHeight="1">
      <c r="A9" s="70" t="s">
        <v>176</v>
      </c>
      <c r="B9" s="69"/>
      <c r="C9" s="69"/>
      <c r="D9" s="69"/>
      <c r="E9" s="69"/>
      <c r="F9" s="69"/>
      <c r="G9" s="69"/>
    </row>
    <row r="10" spans="1:7" ht="18.75" customHeight="1">
      <c r="A10" s="70" t="s">
        <v>177</v>
      </c>
      <c r="B10" s="69"/>
      <c r="C10" s="69"/>
      <c r="D10" s="69"/>
      <c r="E10" s="69"/>
      <c r="F10" s="69"/>
      <c r="G10" s="69"/>
    </row>
    <row r="11" spans="1:7" ht="18.75" customHeight="1">
      <c r="A11" s="70" t="s">
        <v>178</v>
      </c>
      <c r="B11" s="69">
        <v>36000</v>
      </c>
      <c r="C11" s="69"/>
      <c r="D11" s="69"/>
      <c r="E11" s="69"/>
      <c r="F11" s="69"/>
      <c r="G11" s="69">
        <v>36000</v>
      </c>
    </row>
    <row r="12" spans="1:7" ht="18.75" customHeight="1">
      <c r="A12" s="70" t="s">
        <v>179</v>
      </c>
      <c r="B12" s="69"/>
      <c r="C12" s="69"/>
      <c r="D12" s="69"/>
      <c r="E12" s="69"/>
      <c r="F12" s="69"/>
      <c r="G12" s="69"/>
    </row>
    <row r="14" spans="1:7" ht="30" customHeight="1">
      <c r="B14" s="184" t="s">
        <v>394</v>
      </c>
      <c r="C14" s="184"/>
      <c r="D14" s="184"/>
    </row>
  </sheetData>
  <mergeCells count="8">
    <mergeCell ref="B14:D14"/>
    <mergeCell ref="A3:G3"/>
    <mergeCell ref="A4:D4"/>
    <mergeCell ref="C5:C6"/>
    <mergeCell ref="D5:F5"/>
    <mergeCell ref="G5:G6"/>
    <mergeCell ref="B5:B6"/>
    <mergeCell ref="A5:A7"/>
  </mergeCells>
  <phoneticPr fontId="31" type="noConversion"/>
  <printOptions horizontalCentered="1"/>
  <pageMargins left="0.39" right="0.39" top="0.57999999999999996" bottom="0.57999999999999996" header="0.51" footer="0.51"/>
  <pageSetup paperSize="9" scale="0" fitToHeight="100" orientation="landscape"/>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43"/>
  <sheetViews>
    <sheetView showZeros="0" workbookViewId="0">
      <pane ySplit="1" topLeftCell="A2" activePane="bottomLeft" state="frozen"/>
      <selection pane="bottomLeft" activeCell="C18" sqref="C18"/>
    </sheetView>
  </sheetViews>
  <sheetFormatPr defaultColWidth="9.109375" defaultRowHeight="14.25" customHeight="1"/>
  <cols>
    <col min="1" max="1" width="32.88671875" customWidth="1"/>
    <col min="2" max="2" width="25.44140625" customWidth="1"/>
    <col min="3" max="3" width="26.5546875" customWidth="1"/>
    <col min="4" max="4" width="10.109375" customWidth="1"/>
    <col min="5" max="5" width="28.5546875" customWidth="1"/>
    <col min="6" max="6" width="10.33203125" customWidth="1"/>
    <col min="7" max="7" width="23" customWidth="1"/>
    <col min="8" max="21" width="19.88671875" customWidth="1"/>
    <col min="22" max="23" width="20"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5" customHeight="1">
      <c r="B2" s="71"/>
      <c r="D2" s="72"/>
      <c r="E2" s="72"/>
      <c r="F2" s="72"/>
      <c r="G2" s="72"/>
      <c r="H2" s="19"/>
      <c r="I2" s="19"/>
      <c r="J2" s="19"/>
      <c r="K2" s="19"/>
      <c r="L2" s="19"/>
      <c r="M2" s="19"/>
      <c r="N2" s="32"/>
      <c r="O2" s="32"/>
      <c r="P2" s="32"/>
      <c r="Q2" s="19"/>
      <c r="U2" s="71"/>
      <c r="W2" s="20" t="s">
        <v>180</v>
      </c>
    </row>
    <row r="3" spans="1:23" ht="39.75" customHeight="1">
      <c r="A3" s="140" t="str">
        <f>"2025"&amp;"年部门基本支出预算表"</f>
        <v>2025年部门基本支出预算表</v>
      </c>
      <c r="B3" s="186"/>
      <c r="C3" s="186"/>
      <c r="D3" s="186"/>
      <c r="E3" s="186"/>
      <c r="F3" s="186"/>
      <c r="G3" s="186"/>
      <c r="H3" s="186"/>
      <c r="I3" s="186"/>
      <c r="J3" s="186"/>
      <c r="K3" s="186"/>
      <c r="L3" s="186"/>
      <c r="M3" s="186"/>
      <c r="N3" s="201"/>
      <c r="O3" s="201"/>
      <c r="P3" s="201"/>
      <c r="Q3" s="186"/>
      <c r="R3" s="186"/>
      <c r="S3" s="186"/>
      <c r="T3" s="186"/>
      <c r="U3" s="186"/>
      <c r="V3" s="186"/>
      <c r="W3" s="186"/>
    </row>
    <row r="4" spans="1:23" ht="18.75" customHeight="1">
      <c r="A4" s="170" t="str">
        <f>"单位名称："&amp;"云县第一完全中学"</f>
        <v>单位名称：云县第一完全中学</v>
      </c>
      <c r="B4" s="202"/>
      <c r="C4" s="202"/>
      <c r="D4" s="202"/>
      <c r="E4" s="202"/>
      <c r="F4" s="202"/>
      <c r="G4" s="202"/>
      <c r="H4" s="22"/>
      <c r="I4" s="22"/>
      <c r="J4" s="22"/>
      <c r="K4" s="22"/>
      <c r="L4" s="22"/>
      <c r="M4" s="22"/>
      <c r="N4" s="21"/>
      <c r="O4" s="21"/>
      <c r="P4" s="21"/>
      <c r="Q4" s="22"/>
      <c r="U4" s="71"/>
      <c r="W4" s="20" t="s">
        <v>168</v>
      </c>
    </row>
    <row r="5" spans="1:23" ht="18" customHeight="1">
      <c r="A5" s="164" t="s">
        <v>181</v>
      </c>
      <c r="B5" s="164" t="s">
        <v>182</v>
      </c>
      <c r="C5" s="164" t="s">
        <v>183</v>
      </c>
      <c r="D5" s="164" t="s">
        <v>184</v>
      </c>
      <c r="E5" s="164" t="s">
        <v>185</v>
      </c>
      <c r="F5" s="164" t="s">
        <v>186</v>
      </c>
      <c r="G5" s="164" t="s">
        <v>187</v>
      </c>
      <c r="H5" s="182" t="s">
        <v>188</v>
      </c>
      <c r="I5" s="195" t="s">
        <v>188</v>
      </c>
      <c r="J5" s="195"/>
      <c r="K5" s="195"/>
      <c r="L5" s="195"/>
      <c r="M5" s="195"/>
      <c r="N5" s="166"/>
      <c r="O5" s="166"/>
      <c r="P5" s="166"/>
      <c r="Q5" s="167" t="s">
        <v>62</v>
      </c>
      <c r="R5" s="195" t="s">
        <v>79</v>
      </c>
      <c r="S5" s="195"/>
      <c r="T5" s="195"/>
      <c r="U5" s="195"/>
      <c r="V5" s="195"/>
      <c r="W5" s="196"/>
    </row>
    <row r="6" spans="1:23" ht="18" customHeight="1">
      <c r="A6" s="203"/>
      <c r="B6" s="204"/>
      <c r="C6" s="203"/>
      <c r="D6" s="203"/>
      <c r="E6" s="203"/>
      <c r="F6" s="203"/>
      <c r="G6" s="203"/>
      <c r="H6" s="183" t="s">
        <v>189</v>
      </c>
      <c r="I6" s="182" t="s">
        <v>59</v>
      </c>
      <c r="J6" s="195"/>
      <c r="K6" s="195"/>
      <c r="L6" s="195"/>
      <c r="M6" s="196"/>
      <c r="N6" s="130" t="s">
        <v>190</v>
      </c>
      <c r="O6" s="166"/>
      <c r="P6" s="131"/>
      <c r="Q6" s="164" t="s">
        <v>62</v>
      </c>
      <c r="R6" s="182" t="s">
        <v>79</v>
      </c>
      <c r="S6" s="167" t="s">
        <v>65</v>
      </c>
      <c r="T6" s="195" t="s">
        <v>79</v>
      </c>
      <c r="U6" s="167" t="s">
        <v>67</v>
      </c>
      <c r="V6" s="167" t="s">
        <v>68</v>
      </c>
      <c r="W6" s="168" t="s">
        <v>69</v>
      </c>
    </row>
    <row r="7" spans="1:23" ht="18.75" customHeight="1">
      <c r="A7" s="197"/>
      <c r="B7" s="197"/>
      <c r="C7" s="197"/>
      <c r="D7" s="197"/>
      <c r="E7" s="197"/>
      <c r="F7" s="197"/>
      <c r="G7" s="197"/>
      <c r="H7" s="197"/>
      <c r="I7" s="199" t="s">
        <v>191</v>
      </c>
      <c r="J7" s="164" t="s">
        <v>192</v>
      </c>
      <c r="K7" s="164" t="s">
        <v>193</v>
      </c>
      <c r="L7" s="164" t="s">
        <v>194</v>
      </c>
      <c r="M7" s="164" t="s">
        <v>195</v>
      </c>
      <c r="N7" s="164" t="s">
        <v>59</v>
      </c>
      <c r="O7" s="164" t="s">
        <v>60</v>
      </c>
      <c r="P7" s="164" t="s">
        <v>61</v>
      </c>
      <c r="Q7" s="197"/>
      <c r="R7" s="164" t="s">
        <v>58</v>
      </c>
      <c r="S7" s="164" t="s">
        <v>65</v>
      </c>
      <c r="T7" s="164" t="s">
        <v>196</v>
      </c>
      <c r="U7" s="164" t="s">
        <v>67</v>
      </c>
      <c r="V7" s="164" t="s">
        <v>68</v>
      </c>
      <c r="W7" s="164" t="s">
        <v>69</v>
      </c>
    </row>
    <row r="8" spans="1:23" ht="37.5" customHeight="1">
      <c r="A8" s="198"/>
      <c r="B8" s="198"/>
      <c r="C8" s="198"/>
      <c r="D8" s="198"/>
      <c r="E8" s="198"/>
      <c r="F8" s="198"/>
      <c r="G8" s="198"/>
      <c r="H8" s="198"/>
      <c r="I8" s="200"/>
      <c r="J8" s="190" t="s">
        <v>197</v>
      </c>
      <c r="K8" s="190" t="s">
        <v>193</v>
      </c>
      <c r="L8" s="190" t="s">
        <v>194</v>
      </c>
      <c r="M8" s="190" t="s">
        <v>195</v>
      </c>
      <c r="N8" s="190" t="s">
        <v>193</v>
      </c>
      <c r="O8" s="190" t="s">
        <v>194</v>
      </c>
      <c r="P8" s="190" t="s">
        <v>195</v>
      </c>
      <c r="Q8" s="190" t="s">
        <v>62</v>
      </c>
      <c r="R8" s="190" t="s">
        <v>58</v>
      </c>
      <c r="S8" s="190" t="s">
        <v>65</v>
      </c>
      <c r="T8" s="190" t="s">
        <v>196</v>
      </c>
      <c r="U8" s="190" t="s">
        <v>67</v>
      </c>
      <c r="V8" s="190" t="s">
        <v>68</v>
      </c>
      <c r="W8" s="190" t="s">
        <v>69</v>
      </c>
    </row>
    <row r="9" spans="1:23" ht="19.5" customHeight="1">
      <c r="A9" s="75">
        <v>1</v>
      </c>
      <c r="B9" s="75">
        <v>2</v>
      </c>
      <c r="C9" s="75">
        <v>3</v>
      </c>
      <c r="D9" s="75">
        <v>4</v>
      </c>
      <c r="E9" s="75">
        <v>5</v>
      </c>
      <c r="F9" s="75">
        <v>6</v>
      </c>
      <c r="G9" s="75">
        <v>7</v>
      </c>
      <c r="H9" s="75">
        <v>8</v>
      </c>
      <c r="I9" s="75">
        <v>9</v>
      </c>
      <c r="J9" s="75">
        <v>10</v>
      </c>
      <c r="K9" s="75">
        <v>11</v>
      </c>
      <c r="L9" s="75">
        <v>12</v>
      </c>
      <c r="M9" s="75">
        <v>13</v>
      </c>
      <c r="N9" s="75">
        <v>14</v>
      </c>
      <c r="O9" s="75">
        <v>15</v>
      </c>
      <c r="P9" s="75">
        <v>16</v>
      </c>
      <c r="Q9" s="75">
        <v>17</v>
      </c>
      <c r="R9" s="75">
        <v>18</v>
      </c>
      <c r="S9" s="75">
        <v>19</v>
      </c>
      <c r="T9" s="75">
        <v>20</v>
      </c>
      <c r="U9" s="75">
        <v>21</v>
      </c>
      <c r="V9" s="75">
        <v>22</v>
      </c>
      <c r="W9" s="75">
        <v>23</v>
      </c>
    </row>
    <row r="10" spans="1:23" ht="21" customHeight="1">
      <c r="A10" s="5" t="s">
        <v>71</v>
      </c>
      <c r="B10" s="5"/>
      <c r="C10" s="5"/>
      <c r="D10" s="5"/>
      <c r="E10" s="5"/>
      <c r="F10" s="5"/>
      <c r="G10" s="5"/>
      <c r="H10" s="6">
        <v>44190831.359999999</v>
      </c>
      <c r="I10" s="6">
        <v>44190831.359999999</v>
      </c>
      <c r="J10" s="6"/>
      <c r="K10" s="6"/>
      <c r="L10" s="6">
        <v>44190831.359999999</v>
      </c>
      <c r="M10" s="6"/>
      <c r="N10" s="6"/>
      <c r="O10" s="6"/>
      <c r="P10" s="6"/>
      <c r="Q10" s="6"/>
      <c r="R10" s="6"/>
      <c r="S10" s="6"/>
      <c r="T10" s="6"/>
      <c r="U10" s="6"/>
      <c r="V10" s="6"/>
      <c r="W10" s="6"/>
    </row>
    <row r="11" spans="1:23" ht="21" customHeight="1">
      <c r="A11" s="76" t="s">
        <v>71</v>
      </c>
      <c r="B11" s="77"/>
      <c r="C11" s="77"/>
      <c r="D11" s="77"/>
      <c r="E11" s="77"/>
      <c r="F11" s="77"/>
      <c r="G11" s="77"/>
      <c r="H11" s="6">
        <v>44190831.359999999</v>
      </c>
      <c r="I11" s="6">
        <v>44190831.359999999</v>
      </c>
      <c r="J11" s="6"/>
      <c r="K11" s="6"/>
      <c r="L11" s="6">
        <v>44190831.359999999</v>
      </c>
      <c r="M11" s="6"/>
      <c r="N11" s="6"/>
      <c r="O11" s="6"/>
      <c r="P11" s="6"/>
      <c r="Q11" s="6"/>
      <c r="R11" s="6"/>
      <c r="S11" s="6"/>
      <c r="T11" s="6"/>
      <c r="U11" s="6"/>
      <c r="V11" s="6"/>
      <c r="W11" s="6"/>
    </row>
    <row r="12" spans="1:23" ht="21" customHeight="1">
      <c r="A12" s="78"/>
      <c r="B12" s="77" t="s">
        <v>198</v>
      </c>
      <c r="C12" s="77" t="s">
        <v>199</v>
      </c>
      <c r="D12" s="77" t="s">
        <v>89</v>
      </c>
      <c r="E12" s="77" t="s">
        <v>90</v>
      </c>
      <c r="F12" s="77" t="s">
        <v>200</v>
      </c>
      <c r="G12" s="77" t="s">
        <v>201</v>
      </c>
      <c r="H12" s="6">
        <v>2997756</v>
      </c>
      <c r="I12" s="6">
        <v>2997756</v>
      </c>
      <c r="J12" s="6"/>
      <c r="K12" s="6"/>
      <c r="L12" s="6">
        <v>2997756</v>
      </c>
      <c r="M12" s="6"/>
      <c r="N12" s="6"/>
      <c r="O12" s="6"/>
      <c r="P12" s="6"/>
      <c r="Q12" s="6"/>
      <c r="R12" s="6"/>
      <c r="S12" s="6"/>
      <c r="T12" s="6"/>
      <c r="U12" s="6"/>
      <c r="V12" s="6"/>
      <c r="W12" s="6"/>
    </row>
    <row r="13" spans="1:23" ht="21" customHeight="1">
      <c r="A13" s="78"/>
      <c r="B13" s="77" t="s">
        <v>198</v>
      </c>
      <c r="C13" s="77" t="s">
        <v>199</v>
      </c>
      <c r="D13" s="77" t="s">
        <v>91</v>
      </c>
      <c r="E13" s="77" t="s">
        <v>92</v>
      </c>
      <c r="F13" s="77" t="s">
        <v>200</v>
      </c>
      <c r="G13" s="77" t="s">
        <v>201</v>
      </c>
      <c r="H13" s="6">
        <v>10872552</v>
      </c>
      <c r="I13" s="6">
        <v>10872552</v>
      </c>
      <c r="J13" s="6"/>
      <c r="K13" s="6"/>
      <c r="L13" s="6">
        <v>10872552</v>
      </c>
      <c r="M13" s="6"/>
      <c r="N13" s="6"/>
      <c r="O13" s="6"/>
      <c r="P13" s="6"/>
      <c r="Q13" s="6"/>
      <c r="R13" s="6"/>
      <c r="S13" s="6"/>
      <c r="T13" s="6"/>
      <c r="U13" s="6"/>
      <c r="V13" s="6"/>
      <c r="W13" s="6"/>
    </row>
    <row r="14" spans="1:23" ht="21" customHeight="1">
      <c r="A14" s="78"/>
      <c r="B14" s="77" t="s">
        <v>198</v>
      </c>
      <c r="C14" s="77" t="s">
        <v>199</v>
      </c>
      <c r="D14" s="77" t="s">
        <v>89</v>
      </c>
      <c r="E14" s="77" t="s">
        <v>90</v>
      </c>
      <c r="F14" s="77" t="s">
        <v>202</v>
      </c>
      <c r="G14" s="77" t="s">
        <v>203</v>
      </c>
      <c r="H14" s="6">
        <v>210576</v>
      </c>
      <c r="I14" s="6">
        <v>210576</v>
      </c>
      <c r="J14" s="6"/>
      <c r="K14" s="6"/>
      <c r="L14" s="6">
        <v>210576</v>
      </c>
      <c r="M14" s="6"/>
      <c r="N14" s="6"/>
      <c r="O14" s="6"/>
      <c r="P14" s="6"/>
      <c r="Q14" s="6"/>
      <c r="R14" s="6"/>
      <c r="S14" s="6"/>
      <c r="T14" s="6"/>
      <c r="U14" s="6"/>
      <c r="V14" s="6"/>
      <c r="W14" s="6"/>
    </row>
    <row r="15" spans="1:23" ht="21" customHeight="1">
      <c r="A15" s="78"/>
      <c r="B15" s="77" t="s">
        <v>198</v>
      </c>
      <c r="C15" s="77" t="s">
        <v>199</v>
      </c>
      <c r="D15" s="77" t="s">
        <v>91</v>
      </c>
      <c r="E15" s="77" t="s">
        <v>92</v>
      </c>
      <c r="F15" s="77" t="s">
        <v>202</v>
      </c>
      <c r="G15" s="77" t="s">
        <v>203</v>
      </c>
      <c r="H15" s="6">
        <v>706860</v>
      </c>
      <c r="I15" s="6">
        <v>706860</v>
      </c>
      <c r="J15" s="6"/>
      <c r="K15" s="6"/>
      <c r="L15" s="6">
        <v>706860</v>
      </c>
      <c r="M15" s="6"/>
      <c r="N15" s="6"/>
      <c r="O15" s="6"/>
      <c r="P15" s="6"/>
      <c r="Q15" s="6"/>
      <c r="R15" s="6"/>
      <c r="S15" s="6"/>
      <c r="T15" s="6"/>
      <c r="U15" s="6"/>
      <c r="V15" s="6"/>
      <c r="W15" s="6"/>
    </row>
    <row r="16" spans="1:23" ht="21" customHeight="1">
      <c r="A16" s="78"/>
      <c r="B16" s="77" t="s">
        <v>204</v>
      </c>
      <c r="C16" s="77" t="s">
        <v>205</v>
      </c>
      <c r="D16" s="77" t="s">
        <v>89</v>
      </c>
      <c r="E16" s="77" t="s">
        <v>90</v>
      </c>
      <c r="F16" s="77" t="s">
        <v>206</v>
      </c>
      <c r="G16" s="77" t="s">
        <v>207</v>
      </c>
      <c r="H16" s="6">
        <v>1026000</v>
      </c>
      <c r="I16" s="6">
        <v>1026000</v>
      </c>
      <c r="J16" s="6"/>
      <c r="K16" s="6"/>
      <c r="L16" s="6">
        <v>1026000</v>
      </c>
      <c r="M16" s="6"/>
      <c r="N16" s="6"/>
      <c r="O16" s="6"/>
      <c r="P16" s="6"/>
      <c r="Q16" s="6"/>
      <c r="R16" s="6"/>
      <c r="S16" s="6"/>
      <c r="T16" s="6"/>
      <c r="U16" s="6"/>
      <c r="V16" s="6"/>
      <c r="W16" s="6"/>
    </row>
    <row r="17" spans="1:23" ht="21" customHeight="1">
      <c r="A17" s="78"/>
      <c r="B17" s="77" t="s">
        <v>204</v>
      </c>
      <c r="C17" s="77" t="s">
        <v>205</v>
      </c>
      <c r="D17" s="77" t="s">
        <v>91</v>
      </c>
      <c r="E17" s="77" t="s">
        <v>92</v>
      </c>
      <c r="F17" s="77" t="s">
        <v>206</v>
      </c>
      <c r="G17" s="77" t="s">
        <v>207</v>
      </c>
      <c r="H17" s="6">
        <v>3546000</v>
      </c>
      <c r="I17" s="6">
        <v>3546000</v>
      </c>
      <c r="J17" s="6"/>
      <c r="K17" s="6"/>
      <c r="L17" s="6">
        <v>3546000</v>
      </c>
      <c r="M17" s="6"/>
      <c r="N17" s="6"/>
      <c r="O17" s="6"/>
      <c r="P17" s="6"/>
      <c r="Q17" s="6"/>
      <c r="R17" s="6"/>
      <c r="S17" s="6"/>
      <c r="T17" s="6"/>
      <c r="U17" s="6"/>
      <c r="V17" s="6"/>
      <c r="W17" s="6"/>
    </row>
    <row r="18" spans="1:23" ht="21" customHeight="1">
      <c r="A18" s="78"/>
      <c r="B18" s="77" t="s">
        <v>198</v>
      </c>
      <c r="C18" s="77" t="s">
        <v>199</v>
      </c>
      <c r="D18" s="77" t="s">
        <v>89</v>
      </c>
      <c r="E18" s="77" t="s">
        <v>90</v>
      </c>
      <c r="F18" s="77" t="s">
        <v>206</v>
      </c>
      <c r="G18" s="77" t="s">
        <v>207</v>
      </c>
      <c r="H18" s="6">
        <v>817680</v>
      </c>
      <c r="I18" s="6">
        <v>817680</v>
      </c>
      <c r="J18" s="6"/>
      <c r="K18" s="6"/>
      <c r="L18" s="6">
        <v>817680</v>
      </c>
      <c r="M18" s="6"/>
      <c r="N18" s="6"/>
      <c r="O18" s="6"/>
      <c r="P18" s="6"/>
      <c r="Q18" s="6"/>
      <c r="R18" s="6"/>
      <c r="S18" s="6"/>
      <c r="T18" s="6"/>
      <c r="U18" s="6"/>
      <c r="V18" s="6"/>
      <c r="W18" s="6"/>
    </row>
    <row r="19" spans="1:23" ht="21" customHeight="1">
      <c r="A19" s="78"/>
      <c r="B19" s="77" t="s">
        <v>198</v>
      </c>
      <c r="C19" s="77" t="s">
        <v>199</v>
      </c>
      <c r="D19" s="77" t="s">
        <v>91</v>
      </c>
      <c r="E19" s="77" t="s">
        <v>92</v>
      </c>
      <c r="F19" s="77" t="s">
        <v>206</v>
      </c>
      <c r="G19" s="77" t="s">
        <v>207</v>
      </c>
      <c r="H19" s="6">
        <v>2784000</v>
      </c>
      <c r="I19" s="6">
        <v>2784000</v>
      </c>
      <c r="J19" s="6"/>
      <c r="K19" s="6"/>
      <c r="L19" s="6">
        <v>2784000</v>
      </c>
      <c r="M19" s="6"/>
      <c r="N19" s="6"/>
      <c r="O19" s="6"/>
      <c r="P19" s="6"/>
      <c r="Q19" s="6"/>
      <c r="R19" s="6"/>
      <c r="S19" s="6"/>
      <c r="T19" s="6"/>
      <c r="U19" s="6"/>
      <c r="V19" s="6"/>
      <c r="W19" s="6"/>
    </row>
    <row r="20" spans="1:23" ht="21" customHeight="1">
      <c r="A20" s="78"/>
      <c r="B20" s="77" t="s">
        <v>198</v>
      </c>
      <c r="C20" s="77" t="s">
        <v>199</v>
      </c>
      <c r="D20" s="77" t="s">
        <v>89</v>
      </c>
      <c r="E20" s="77" t="s">
        <v>90</v>
      </c>
      <c r="F20" s="77" t="s">
        <v>206</v>
      </c>
      <c r="G20" s="77" t="s">
        <v>207</v>
      </c>
      <c r="H20" s="6">
        <v>1598352</v>
      </c>
      <c r="I20" s="6">
        <v>1598352</v>
      </c>
      <c r="J20" s="6"/>
      <c r="K20" s="6"/>
      <c r="L20" s="6">
        <v>1598352</v>
      </c>
      <c r="M20" s="6"/>
      <c r="N20" s="6"/>
      <c r="O20" s="6"/>
      <c r="P20" s="6"/>
      <c r="Q20" s="6"/>
      <c r="R20" s="6"/>
      <c r="S20" s="6"/>
      <c r="T20" s="6"/>
      <c r="U20" s="6"/>
      <c r="V20" s="6"/>
      <c r="W20" s="6"/>
    </row>
    <row r="21" spans="1:23" ht="21" customHeight="1">
      <c r="A21" s="78"/>
      <c r="B21" s="77" t="s">
        <v>198</v>
      </c>
      <c r="C21" s="77" t="s">
        <v>199</v>
      </c>
      <c r="D21" s="77" t="s">
        <v>91</v>
      </c>
      <c r="E21" s="77" t="s">
        <v>92</v>
      </c>
      <c r="F21" s="77" t="s">
        <v>206</v>
      </c>
      <c r="G21" s="77" t="s">
        <v>207</v>
      </c>
      <c r="H21" s="6">
        <v>5597560.0800000001</v>
      </c>
      <c r="I21" s="6">
        <v>5597560.0800000001</v>
      </c>
      <c r="J21" s="6"/>
      <c r="K21" s="6"/>
      <c r="L21" s="6">
        <v>5597560.0800000001</v>
      </c>
      <c r="M21" s="6"/>
      <c r="N21" s="6"/>
      <c r="O21" s="6"/>
      <c r="P21" s="6"/>
      <c r="Q21" s="6"/>
      <c r="R21" s="6"/>
      <c r="S21" s="6"/>
      <c r="T21" s="6"/>
      <c r="U21" s="6"/>
      <c r="V21" s="6"/>
      <c r="W21" s="6"/>
    </row>
    <row r="22" spans="1:23" ht="21" customHeight="1">
      <c r="A22" s="78"/>
      <c r="B22" s="77" t="s">
        <v>208</v>
      </c>
      <c r="C22" s="77" t="s">
        <v>209</v>
      </c>
      <c r="D22" s="77" t="s">
        <v>99</v>
      </c>
      <c r="E22" s="77" t="s">
        <v>100</v>
      </c>
      <c r="F22" s="77" t="s">
        <v>210</v>
      </c>
      <c r="G22" s="77" t="s">
        <v>211</v>
      </c>
      <c r="H22" s="6">
        <v>3654741.77</v>
      </c>
      <c r="I22" s="6">
        <v>3654741.77</v>
      </c>
      <c r="J22" s="6"/>
      <c r="K22" s="6"/>
      <c r="L22" s="6">
        <v>3654741.77</v>
      </c>
      <c r="M22" s="6"/>
      <c r="N22" s="6"/>
      <c r="O22" s="6"/>
      <c r="P22" s="6"/>
      <c r="Q22" s="6"/>
      <c r="R22" s="6"/>
      <c r="S22" s="6"/>
      <c r="T22" s="6"/>
      <c r="U22" s="6"/>
      <c r="V22" s="6"/>
      <c r="W22" s="6"/>
    </row>
    <row r="23" spans="1:23" ht="21" customHeight="1">
      <c r="A23" s="78"/>
      <c r="B23" s="77" t="s">
        <v>208</v>
      </c>
      <c r="C23" s="77" t="s">
        <v>209</v>
      </c>
      <c r="D23" s="77" t="s">
        <v>212</v>
      </c>
      <c r="E23" s="77" t="s">
        <v>213</v>
      </c>
      <c r="F23" s="77" t="s">
        <v>214</v>
      </c>
      <c r="G23" s="77" t="s">
        <v>215</v>
      </c>
      <c r="H23" s="6"/>
      <c r="I23" s="6"/>
      <c r="J23" s="6"/>
      <c r="K23" s="6"/>
      <c r="L23" s="6"/>
      <c r="M23" s="6"/>
      <c r="N23" s="6"/>
      <c r="O23" s="6"/>
      <c r="P23" s="6"/>
      <c r="Q23" s="6"/>
      <c r="R23" s="6"/>
      <c r="S23" s="6"/>
      <c r="T23" s="6"/>
      <c r="U23" s="6"/>
      <c r="V23" s="6"/>
      <c r="W23" s="6"/>
    </row>
    <row r="24" spans="1:23" ht="21" customHeight="1">
      <c r="A24" s="78"/>
      <c r="B24" s="77" t="s">
        <v>208</v>
      </c>
      <c r="C24" s="77" t="s">
        <v>209</v>
      </c>
      <c r="D24" s="77" t="s">
        <v>109</v>
      </c>
      <c r="E24" s="77" t="s">
        <v>110</v>
      </c>
      <c r="F24" s="77" t="s">
        <v>216</v>
      </c>
      <c r="G24" s="77" t="s">
        <v>217</v>
      </c>
      <c r="H24" s="6">
        <v>1816558.86</v>
      </c>
      <c r="I24" s="6">
        <v>1816558.86</v>
      </c>
      <c r="J24" s="6"/>
      <c r="K24" s="6"/>
      <c r="L24" s="6">
        <v>1816558.86</v>
      </c>
      <c r="M24" s="6"/>
      <c r="N24" s="6"/>
      <c r="O24" s="6"/>
      <c r="P24" s="6"/>
      <c r="Q24" s="6"/>
      <c r="R24" s="6"/>
      <c r="S24" s="6"/>
      <c r="T24" s="6"/>
      <c r="U24" s="6"/>
      <c r="V24" s="6"/>
      <c r="W24" s="6"/>
    </row>
    <row r="25" spans="1:23" ht="21" customHeight="1">
      <c r="A25" s="78"/>
      <c r="B25" s="77" t="s">
        <v>208</v>
      </c>
      <c r="C25" s="77" t="s">
        <v>209</v>
      </c>
      <c r="D25" s="77" t="s">
        <v>218</v>
      </c>
      <c r="E25" s="77" t="s">
        <v>219</v>
      </c>
      <c r="F25" s="77" t="s">
        <v>216</v>
      </c>
      <c r="G25" s="77" t="s">
        <v>217</v>
      </c>
      <c r="H25" s="6"/>
      <c r="I25" s="6"/>
      <c r="J25" s="6"/>
      <c r="K25" s="6"/>
      <c r="L25" s="6"/>
      <c r="M25" s="6"/>
      <c r="N25" s="6"/>
      <c r="O25" s="6"/>
      <c r="P25" s="6"/>
      <c r="Q25" s="6"/>
      <c r="R25" s="6"/>
      <c r="S25" s="6"/>
      <c r="T25" s="6"/>
      <c r="U25" s="6"/>
      <c r="V25" s="6"/>
      <c r="W25" s="6"/>
    </row>
    <row r="26" spans="1:23" ht="21" customHeight="1">
      <c r="A26" s="78"/>
      <c r="B26" s="77" t="s">
        <v>208</v>
      </c>
      <c r="C26" s="77" t="s">
        <v>209</v>
      </c>
      <c r="D26" s="77" t="s">
        <v>111</v>
      </c>
      <c r="E26" s="77" t="s">
        <v>112</v>
      </c>
      <c r="F26" s="77" t="s">
        <v>220</v>
      </c>
      <c r="G26" s="77" t="s">
        <v>221</v>
      </c>
      <c r="H26" s="6">
        <v>72960</v>
      </c>
      <c r="I26" s="6">
        <v>72960</v>
      </c>
      <c r="J26" s="6"/>
      <c r="K26" s="6"/>
      <c r="L26" s="6">
        <v>72960</v>
      </c>
      <c r="M26" s="6"/>
      <c r="N26" s="6"/>
      <c r="O26" s="6"/>
      <c r="P26" s="6"/>
      <c r="Q26" s="6"/>
      <c r="R26" s="6"/>
      <c r="S26" s="6"/>
      <c r="T26" s="6"/>
      <c r="U26" s="6"/>
      <c r="V26" s="6"/>
      <c r="W26" s="6"/>
    </row>
    <row r="27" spans="1:23" ht="21" customHeight="1">
      <c r="A27" s="78"/>
      <c r="B27" s="77" t="s">
        <v>208</v>
      </c>
      <c r="C27" s="77" t="s">
        <v>209</v>
      </c>
      <c r="D27" s="77" t="s">
        <v>89</v>
      </c>
      <c r="E27" s="77" t="s">
        <v>90</v>
      </c>
      <c r="F27" s="77" t="s">
        <v>220</v>
      </c>
      <c r="G27" s="77" t="s">
        <v>221</v>
      </c>
      <c r="H27" s="6">
        <v>39370.550000000003</v>
      </c>
      <c r="I27" s="6">
        <v>39370.550000000003</v>
      </c>
      <c r="J27" s="6"/>
      <c r="K27" s="6"/>
      <c r="L27" s="6">
        <v>39370.550000000003</v>
      </c>
      <c r="M27" s="6"/>
      <c r="N27" s="6"/>
      <c r="O27" s="6"/>
      <c r="P27" s="6"/>
      <c r="Q27" s="6"/>
      <c r="R27" s="6"/>
      <c r="S27" s="6"/>
      <c r="T27" s="6"/>
      <c r="U27" s="6"/>
      <c r="V27" s="6"/>
      <c r="W27" s="6"/>
    </row>
    <row r="28" spans="1:23" ht="21" customHeight="1">
      <c r="A28" s="78"/>
      <c r="B28" s="77" t="s">
        <v>208</v>
      </c>
      <c r="C28" s="77" t="s">
        <v>209</v>
      </c>
      <c r="D28" s="77" t="s">
        <v>91</v>
      </c>
      <c r="E28" s="77" t="s">
        <v>92</v>
      </c>
      <c r="F28" s="77" t="s">
        <v>220</v>
      </c>
      <c r="G28" s="77" t="s">
        <v>221</v>
      </c>
      <c r="H28" s="6">
        <v>139726.79999999999</v>
      </c>
      <c r="I28" s="6">
        <v>139726.79999999999</v>
      </c>
      <c r="J28" s="6"/>
      <c r="K28" s="6"/>
      <c r="L28" s="6">
        <v>139726.79999999999</v>
      </c>
      <c r="M28" s="6"/>
      <c r="N28" s="6"/>
      <c r="O28" s="6"/>
      <c r="P28" s="6"/>
      <c r="Q28" s="6"/>
      <c r="R28" s="6"/>
      <c r="S28" s="6"/>
      <c r="T28" s="6"/>
      <c r="U28" s="6"/>
      <c r="V28" s="6"/>
      <c r="W28" s="6"/>
    </row>
    <row r="29" spans="1:23" ht="21" customHeight="1">
      <c r="A29" s="78"/>
      <c r="B29" s="77" t="s">
        <v>208</v>
      </c>
      <c r="C29" s="77" t="s">
        <v>209</v>
      </c>
      <c r="D29" s="77" t="s">
        <v>111</v>
      </c>
      <c r="E29" s="77" t="s">
        <v>112</v>
      </c>
      <c r="F29" s="77" t="s">
        <v>220</v>
      </c>
      <c r="G29" s="77" t="s">
        <v>221</v>
      </c>
      <c r="H29" s="6">
        <v>51170.67</v>
      </c>
      <c r="I29" s="6">
        <v>51170.67</v>
      </c>
      <c r="J29" s="6"/>
      <c r="K29" s="6"/>
      <c r="L29" s="6">
        <v>51170.67</v>
      </c>
      <c r="M29" s="6"/>
      <c r="N29" s="6"/>
      <c r="O29" s="6"/>
      <c r="P29" s="6"/>
      <c r="Q29" s="6"/>
      <c r="R29" s="6"/>
      <c r="S29" s="6"/>
      <c r="T29" s="6"/>
      <c r="U29" s="6"/>
      <c r="V29" s="6"/>
      <c r="W29" s="6"/>
    </row>
    <row r="30" spans="1:23" ht="21" customHeight="1">
      <c r="A30" s="78"/>
      <c r="B30" s="77" t="s">
        <v>222</v>
      </c>
      <c r="C30" s="77" t="s">
        <v>118</v>
      </c>
      <c r="D30" s="77" t="s">
        <v>117</v>
      </c>
      <c r="E30" s="77" t="s">
        <v>118</v>
      </c>
      <c r="F30" s="77" t="s">
        <v>223</v>
      </c>
      <c r="G30" s="77" t="s">
        <v>118</v>
      </c>
      <c r="H30" s="6">
        <v>3070240.33</v>
      </c>
      <c r="I30" s="6">
        <v>3070240.33</v>
      </c>
      <c r="J30" s="6"/>
      <c r="K30" s="6"/>
      <c r="L30" s="6">
        <v>3070240.33</v>
      </c>
      <c r="M30" s="6"/>
      <c r="N30" s="6"/>
      <c r="O30" s="6"/>
      <c r="P30" s="6"/>
      <c r="Q30" s="6"/>
      <c r="R30" s="6"/>
      <c r="S30" s="6"/>
      <c r="T30" s="6"/>
      <c r="U30" s="6"/>
      <c r="V30" s="6"/>
      <c r="W30" s="6"/>
    </row>
    <row r="31" spans="1:23" ht="21" customHeight="1">
      <c r="A31" s="78"/>
      <c r="B31" s="77" t="s">
        <v>224</v>
      </c>
      <c r="C31" s="77" t="s">
        <v>225</v>
      </c>
      <c r="D31" s="77" t="s">
        <v>89</v>
      </c>
      <c r="E31" s="77" t="s">
        <v>90</v>
      </c>
      <c r="F31" s="77" t="s">
        <v>226</v>
      </c>
      <c r="G31" s="77" t="s">
        <v>227</v>
      </c>
      <c r="H31" s="6">
        <v>40510.800000000003</v>
      </c>
      <c r="I31" s="6">
        <v>40510.800000000003</v>
      </c>
      <c r="J31" s="6"/>
      <c r="K31" s="6"/>
      <c r="L31" s="6">
        <v>40510.800000000003</v>
      </c>
      <c r="M31" s="6"/>
      <c r="N31" s="6"/>
      <c r="O31" s="6"/>
      <c r="P31" s="6"/>
      <c r="Q31" s="6"/>
      <c r="R31" s="6"/>
      <c r="S31" s="6"/>
      <c r="T31" s="6"/>
      <c r="U31" s="6"/>
      <c r="V31" s="6"/>
      <c r="W31" s="6"/>
    </row>
    <row r="32" spans="1:23" ht="21" customHeight="1">
      <c r="A32" s="78"/>
      <c r="B32" s="77" t="s">
        <v>224</v>
      </c>
      <c r="C32" s="77" t="s">
        <v>225</v>
      </c>
      <c r="D32" s="77" t="s">
        <v>91</v>
      </c>
      <c r="E32" s="77" t="s">
        <v>92</v>
      </c>
      <c r="F32" s="77" t="s">
        <v>226</v>
      </c>
      <c r="G32" s="77" t="s">
        <v>227</v>
      </c>
      <c r="H32" s="6">
        <v>2750820</v>
      </c>
      <c r="I32" s="6">
        <v>2750820</v>
      </c>
      <c r="J32" s="6"/>
      <c r="K32" s="6"/>
      <c r="L32" s="6">
        <v>2750820</v>
      </c>
      <c r="M32" s="6"/>
      <c r="N32" s="6"/>
      <c r="O32" s="6"/>
      <c r="P32" s="6"/>
      <c r="Q32" s="6"/>
      <c r="R32" s="6"/>
      <c r="S32" s="6"/>
      <c r="T32" s="6"/>
      <c r="U32" s="6"/>
      <c r="V32" s="6"/>
      <c r="W32" s="6"/>
    </row>
    <row r="33" spans="1:23" ht="21" customHeight="1">
      <c r="A33" s="78"/>
      <c r="B33" s="77" t="s">
        <v>228</v>
      </c>
      <c r="C33" s="77" t="s">
        <v>229</v>
      </c>
      <c r="D33" s="77" t="s">
        <v>89</v>
      </c>
      <c r="E33" s="77" t="s">
        <v>90</v>
      </c>
      <c r="F33" s="77" t="s">
        <v>230</v>
      </c>
      <c r="G33" s="77" t="s">
        <v>231</v>
      </c>
      <c r="H33" s="6">
        <v>44966.34</v>
      </c>
      <c r="I33" s="6">
        <v>44966.34</v>
      </c>
      <c r="J33" s="6"/>
      <c r="K33" s="6"/>
      <c r="L33" s="6">
        <v>44966.34</v>
      </c>
      <c r="M33" s="6"/>
      <c r="N33" s="6"/>
      <c r="O33" s="6"/>
      <c r="P33" s="6"/>
      <c r="Q33" s="6"/>
      <c r="R33" s="6"/>
      <c r="S33" s="6"/>
      <c r="T33" s="6"/>
      <c r="U33" s="6"/>
      <c r="V33" s="6"/>
      <c r="W33" s="6"/>
    </row>
    <row r="34" spans="1:23" ht="21" customHeight="1">
      <c r="A34" s="78"/>
      <c r="B34" s="77" t="s">
        <v>228</v>
      </c>
      <c r="C34" s="77" t="s">
        <v>229</v>
      </c>
      <c r="D34" s="77" t="s">
        <v>91</v>
      </c>
      <c r="E34" s="77" t="s">
        <v>92</v>
      </c>
      <c r="F34" s="77" t="s">
        <v>230</v>
      </c>
      <c r="G34" s="77" t="s">
        <v>231</v>
      </c>
      <c r="H34" s="6">
        <v>163088.28</v>
      </c>
      <c r="I34" s="6">
        <v>163088.28</v>
      </c>
      <c r="J34" s="6"/>
      <c r="K34" s="6"/>
      <c r="L34" s="6">
        <v>163088.28</v>
      </c>
      <c r="M34" s="6"/>
      <c r="N34" s="6"/>
      <c r="O34" s="6"/>
      <c r="P34" s="6"/>
      <c r="Q34" s="6"/>
      <c r="R34" s="6"/>
      <c r="S34" s="6"/>
      <c r="T34" s="6"/>
      <c r="U34" s="6"/>
      <c r="V34" s="6"/>
      <c r="W34" s="6"/>
    </row>
    <row r="35" spans="1:23" ht="21" customHeight="1">
      <c r="A35" s="78"/>
      <c r="B35" s="77" t="s">
        <v>232</v>
      </c>
      <c r="C35" s="77" t="s">
        <v>233</v>
      </c>
      <c r="D35" s="77" t="s">
        <v>89</v>
      </c>
      <c r="E35" s="77" t="s">
        <v>90</v>
      </c>
      <c r="F35" s="77" t="s">
        <v>234</v>
      </c>
      <c r="G35" s="77" t="s">
        <v>233</v>
      </c>
      <c r="H35" s="6">
        <v>76308.72</v>
      </c>
      <c r="I35" s="6">
        <v>76308.72</v>
      </c>
      <c r="J35" s="6"/>
      <c r="K35" s="6"/>
      <c r="L35" s="6">
        <v>76308.72</v>
      </c>
      <c r="M35" s="6"/>
      <c r="N35" s="6"/>
      <c r="O35" s="6"/>
      <c r="P35" s="6"/>
      <c r="Q35" s="6"/>
      <c r="R35" s="6"/>
      <c r="S35" s="6"/>
      <c r="T35" s="6"/>
      <c r="U35" s="6"/>
      <c r="V35" s="6"/>
      <c r="W35" s="6"/>
    </row>
    <row r="36" spans="1:23" ht="21" customHeight="1">
      <c r="A36" s="78"/>
      <c r="B36" s="77" t="s">
        <v>232</v>
      </c>
      <c r="C36" s="77" t="s">
        <v>233</v>
      </c>
      <c r="D36" s="77" t="s">
        <v>91</v>
      </c>
      <c r="E36" s="77" t="s">
        <v>92</v>
      </c>
      <c r="F36" s="77" t="s">
        <v>234</v>
      </c>
      <c r="G36" s="77" t="s">
        <v>233</v>
      </c>
      <c r="H36" s="6">
        <v>273131.03999999998</v>
      </c>
      <c r="I36" s="6">
        <v>273131.03999999998</v>
      </c>
      <c r="J36" s="6"/>
      <c r="K36" s="6"/>
      <c r="L36" s="6">
        <v>273131.03999999998</v>
      </c>
      <c r="M36" s="6"/>
      <c r="N36" s="6"/>
      <c r="O36" s="6"/>
      <c r="P36" s="6"/>
      <c r="Q36" s="6"/>
      <c r="R36" s="6"/>
      <c r="S36" s="6"/>
      <c r="T36" s="6"/>
      <c r="U36" s="6"/>
      <c r="V36" s="6"/>
      <c r="W36" s="6"/>
    </row>
    <row r="37" spans="1:23" ht="21" customHeight="1">
      <c r="A37" s="78"/>
      <c r="B37" s="77" t="s">
        <v>235</v>
      </c>
      <c r="C37" s="77" t="s">
        <v>236</v>
      </c>
      <c r="D37" s="77" t="s">
        <v>97</v>
      </c>
      <c r="E37" s="77" t="s">
        <v>98</v>
      </c>
      <c r="F37" s="77" t="s">
        <v>237</v>
      </c>
      <c r="G37" s="77" t="s">
        <v>238</v>
      </c>
      <c r="H37" s="6">
        <v>108528</v>
      </c>
      <c r="I37" s="6">
        <v>108528</v>
      </c>
      <c r="J37" s="6"/>
      <c r="K37" s="6"/>
      <c r="L37" s="6">
        <v>108528</v>
      </c>
      <c r="M37" s="6"/>
      <c r="N37" s="6"/>
      <c r="O37" s="6"/>
      <c r="P37" s="6"/>
      <c r="Q37" s="6"/>
      <c r="R37" s="6"/>
      <c r="S37" s="6"/>
      <c r="T37" s="6"/>
      <c r="U37" s="6"/>
      <c r="V37" s="6"/>
      <c r="W37" s="6"/>
    </row>
    <row r="38" spans="1:23" ht="21" customHeight="1">
      <c r="A38" s="78"/>
      <c r="B38" s="77" t="s">
        <v>235</v>
      </c>
      <c r="C38" s="77" t="s">
        <v>236</v>
      </c>
      <c r="D38" s="77" t="s">
        <v>97</v>
      </c>
      <c r="E38" s="77" t="s">
        <v>98</v>
      </c>
      <c r="F38" s="77" t="s">
        <v>239</v>
      </c>
      <c r="G38" s="77" t="s">
        <v>240</v>
      </c>
      <c r="H38" s="6">
        <v>1507569.12</v>
      </c>
      <c r="I38" s="6">
        <v>1507569.12</v>
      </c>
      <c r="J38" s="6"/>
      <c r="K38" s="6"/>
      <c r="L38" s="6">
        <v>1507569.12</v>
      </c>
      <c r="M38" s="6"/>
      <c r="N38" s="6"/>
      <c r="O38" s="6"/>
      <c r="P38" s="6"/>
      <c r="Q38" s="6"/>
      <c r="R38" s="6"/>
      <c r="S38" s="6"/>
      <c r="T38" s="6"/>
      <c r="U38" s="6"/>
      <c r="V38" s="6"/>
      <c r="W38" s="6"/>
    </row>
    <row r="39" spans="1:23" ht="21" customHeight="1">
      <c r="A39" s="78"/>
      <c r="B39" s="77" t="s">
        <v>241</v>
      </c>
      <c r="C39" s="77" t="s">
        <v>242</v>
      </c>
      <c r="D39" s="77" t="s">
        <v>103</v>
      </c>
      <c r="E39" s="77" t="s">
        <v>104</v>
      </c>
      <c r="F39" s="77" t="s">
        <v>243</v>
      </c>
      <c r="G39" s="77" t="s">
        <v>244</v>
      </c>
      <c r="H39" s="6">
        <v>91284</v>
      </c>
      <c r="I39" s="6">
        <v>91284</v>
      </c>
      <c r="J39" s="6"/>
      <c r="K39" s="6"/>
      <c r="L39" s="6">
        <v>91284</v>
      </c>
      <c r="M39" s="6"/>
      <c r="N39" s="6"/>
      <c r="O39" s="6"/>
      <c r="P39" s="6"/>
      <c r="Q39" s="6"/>
      <c r="R39" s="6"/>
      <c r="S39" s="6"/>
      <c r="T39" s="6"/>
      <c r="U39" s="6"/>
      <c r="V39" s="6"/>
      <c r="W39" s="6"/>
    </row>
    <row r="40" spans="1:23" ht="21" customHeight="1">
      <c r="A40" s="78"/>
      <c r="B40" s="77" t="s">
        <v>245</v>
      </c>
      <c r="C40" s="77" t="s">
        <v>246</v>
      </c>
      <c r="D40" s="77" t="s">
        <v>103</v>
      </c>
      <c r="E40" s="77" t="s">
        <v>104</v>
      </c>
      <c r="F40" s="77" t="s">
        <v>247</v>
      </c>
      <c r="G40" s="77" t="s">
        <v>248</v>
      </c>
      <c r="H40" s="6">
        <v>125880</v>
      </c>
      <c r="I40" s="6">
        <v>125880</v>
      </c>
      <c r="J40" s="6"/>
      <c r="K40" s="6"/>
      <c r="L40" s="6">
        <v>125880</v>
      </c>
      <c r="M40" s="6"/>
      <c r="N40" s="6"/>
      <c r="O40" s="6"/>
      <c r="P40" s="6"/>
      <c r="Q40" s="6"/>
      <c r="R40" s="6"/>
      <c r="S40" s="6"/>
      <c r="T40" s="6"/>
      <c r="U40" s="6"/>
      <c r="V40" s="6"/>
      <c r="W40" s="6"/>
    </row>
    <row r="41" spans="1:23" ht="21" customHeight="1">
      <c r="A41" s="78"/>
      <c r="B41" s="77" t="s">
        <v>249</v>
      </c>
      <c r="C41" s="77" t="s">
        <v>250</v>
      </c>
      <c r="D41" s="77" t="s">
        <v>97</v>
      </c>
      <c r="E41" s="77" t="s">
        <v>98</v>
      </c>
      <c r="F41" s="77" t="s">
        <v>243</v>
      </c>
      <c r="G41" s="77" t="s">
        <v>244</v>
      </c>
      <c r="H41" s="6">
        <v>2040</v>
      </c>
      <c r="I41" s="6">
        <v>2040</v>
      </c>
      <c r="J41" s="6"/>
      <c r="K41" s="6"/>
      <c r="L41" s="6">
        <v>2040</v>
      </c>
      <c r="M41" s="6"/>
      <c r="N41" s="6"/>
      <c r="O41" s="6"/>
      <c r="P41" s="6"/>
      <c r="Q41" s="6"/>
      <c r="R41" s="6"/>
      <c r="S41" s="6"/>
      <c r="T41" s="6"/>
      <c r="U41" s="6"/>
      <c r="V41" s="6"/>
      <c r="W41" s="6"/>
    </row>
    <row r="42" spans="1:23" ht="21" customHeight="1">
      <c r="A42" s="78"/>
      <c r="B42" s="77" t="s">
        <v>251</v>
      </c>
      <c r="C42" s="77" t="s">
        <v>252</v>
      </c>
      <c r="D42" s="77" t="s">
        <v>97</v>
      </c>
      <c r="E42" s="77" t="s">
        <v>98</v>
      </c>
      <c r="F42" s="77" t="s">
        <v>253</v>
      </c>
      <c r="G42" s="77" t="s">
        <v>254</v>
      </c>
      <c r="H42" s="6">
        <v>4600</v>
      </c>
      <c r="I42" s="6">
        <v>4600</v>
      </c>
      <c r="J42" s="6"/>
      <c r="K42" s="6"/>
      <c r="L42" s="6">
        <v>4600</v>
      </c>
      <c r="M42" s="6"/>
      <c r="N42" s="6"/>
      <c r="O42" s="6"/>
      <c r="P42" s="6"/>
      <c r="Q42" s="6"/>
      <c r="R42" s="6"/>
      <c r="S42" s="6"/>
      <c r="T42" s="6"/>
      <c r="U42" s="6"/>
      <c r="V42" s="6"/>
      <c r="W42" s="6"/>
    </row>
    <row r="43" spans="1:23" ht="21" customHeight="1">
      <c r="A43" s="192" t="s">
        <v>119</v>
      </c>
      <c r="B43" s="193"/>
      <c r="C43" s="193"/>
      <c r="D43" s="193"/>
      <c r="E43" s="193"/>
      <c r="F43" s="193"/>
      <c r="G43" s="194"/>
      <c r="H43" s="6">
        <v>44190831.359999999</v>
      </c>
      <c r="I43" s="6">
        <v>44190831.359999999</v>
      </c>
      <c r="J43" s="6"/>
      <c r="K43" s="6"/>
      <c r="L43" s="6">
        <v>44190831.359999999</v>
      </c>
      <c r="M43" s="6"/>
      <c r="N43" s="6"/>
      <c r="O43" s="6"/>
      <c r="P43" s="6"/>
      <c r="Q43" s="6"/>
      <c r="R43" s="6"/>
      <c r="S43" s="6"/>
      <c r="T43" s="6"/>
      <c r="U43" s="6"/>
      <c r="V43" s="6"/>
      <c r="W43" s="6"/>
    </row>
  </sheetData>
  <mergeCells count="30">
    <mergeCell ref="A3:W3"/>
    <mergeCell ref="A4:G4"/>
    <mergeCell ref="A5:A8"/>
    <mergeCell ref="B5:B8"/>
    <mergeCell ref="C5:C8"/>
    <mergeCell ref="D5:D8"/>
    <mergeCell ref="E5:E8"/>
    <mergeCell ref="F5:F8"/>
    <mergeCell ref="G5:G8"/>
    <mergeCell ref="I6:M6"/>
    <mergeCell ref="Q6:Q8"/>
    <mergeCell ref="R6:W6"/>
    <mergeCell ref="V7:V8"/>
    <mergeCell ref="W7:W8"/>
    <mergeCell ref="A43:G43"/>
    <mergeCell ref="H5:W5"/>
    <mergeCell ref="H6:H8"/>
    <mergeCell ref="J7:J8"/>
    <mergeCell ref="K7:K8"/>
    <mergeCell ref="L7:L8"/>
    <mergeCell ref="M7:M8"/>
    <mergeCell ref="R7:R8"/>
    <mergeCell ref="N7:N8"/>
    <mergeCell ref="O7:O8"/>
    <mergeCell ref="P7:P8"/>
    <mergeCell ref="N6:P6"/>
    <mergeCell ref="S7:S8"/>
    <mergeCell ref="T7:T8"/>
    <mergeCell ref="U7:U8"/>
    <mergeCell ref="I7:I8"/>
  </mergeCells>
  <phoneticPr fontId="31" type="noConversion"/>
  <printOptions horizontalCentered="1"/>
  <pageMargins left="0.39" right="0.39" top="0.57999999999999996" bottom="0.57999999999999996" header="0.5" footer="0.5"/>
  <pageSetup paperSize="9" scale="57"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23"/>
  <sheetViews>
    <sheetView showZeros="0" workbookViewId="0">
      <pane ySplit="1" topLeftCell="A8" activePane="bottomLeft" state="frozen"/>
      <selection pane="bottomLeft" activeCell="D25" sqref="D25"/>
    </sheetView>
  </sheetViews>
  <sheetFormatPr defaultColWidth="9.109375" defaultRowHeight="14.25" customHeight="1"/>
  <cols>
    <col min="1" max="1" width="12.44140625" customWidth="1"/>
    <col min="2" max="2" width="30.44140625" customWidth="1"/>
    <col min="3" max="3" width="32.88671875" customWidth="1"/>
    <col min="4" max="4" width="23.88671875" customWidth="1"/>
    <col min="5" max="5" width="11.109375" customWidth="1"/>
    <col min="6" max="6" width="17.6640625" customWidth="1"/>
    <col min="7" max="7" width="9.88671875" customWidth="1"/>
    <col min="8" max="8" width="17.6640625" customWidth="1"/>
    <col min="9" max="21" width="19.109375" customWidth="1"/>
    <col min="22" max="23" width="19.3320312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5" customHeight="1">
      <c r="A2" s="29"/>
      <c r="B2" s="79"/>
      <c r="C2" s="29"/>
      <c r="D2" s="29"/>
      <c r="E2" s="80"/>
      <c r="F2" s="80"/>
      <c r="G2" s="80"/>
      <c r="H2" s="80"/>
      <c r="I2" s="79"/>
      <c r="J2" s="79"/>
      <c r="K2" s="79"/>
      <c r="L2" s="79"/>
      <c r="M2" s="79"/>
      <c r="N2" s="79"/>
      <c r="O2" s="79"/>
      <c r="P2" s="79"/>
      <c r="Q2" s="79"/>
      <c r="R2" s="29"/>
      <c r="S2" s="29"/>
      <c r="T2" s="29"/>
      <c r="U2" s="79"/>
      <c r="V2" s="29"/>
      <c r="W2" s="2" t="s">
        <v>255</v>
      </c>
    </row>
    <row r="3" spans="1:23" ht="41.25" customHeight="1">
      <c r="A3" s="126" t="str">
        <f>"2025"&amp;"年部门项目支出预算表"</f>
        <v>2025年部门项目支出预算表</v>
      </c>
      <c r="B3" s="201"/>
      <c r="C3" s="201"/>
      <c r="D3" s="201"/>
      <c r="E3" s="201"/>
      <c r="F3" s="201"/>
      <c r="G3" s="201"/>
      <c r="H3" s="201"/>
      <c r="I3" s="201"/>
      <c r="J3" s="201"/>
      <c r="K3" s="201"/>
      <c r="L3" s="201"/>
      <c r="M3" s="201"/>
      <c r="N3" s="201"/>
      <c r="O3" s="201"/>
      <c r="P3" s="201"/>
      <c r="Q3" s="201"/>
      <c r="R3" s="201"/>
      <c r="S3" s="201"/>
      <c r="T3" s="201"/>
      <c r="U3" s="201"/>
      <c r="V3" s="201"/>
      <c r="W3" s="201"/>
    </row>
    <row r="4" spans="1:23" ht="18.75" customHeight="1">
      <c r="A4" s="211" t="str">
        <f>"单位名称："&amp;"云县第一完全中学"</f>
        <v>单位名称：云县第一完全中学</v>
      </c>
      <c r="B4" s="212"/>
      <c r="C4" s="212"/>
      <c r="D4" s="212"/>
      <c r="E4" s="212"/>
      <c r="F4" s="212"/>
      <c r="G4" s="212"/>
      <c r="H4" s="212"/>
      <c r="I4" s="81"/>
      <c r="J4" s="81"/>
      <c r="K4" s="81"/>
      <c r="L4" s="81"/>
      <c r="M4" s="81"/>
      <c r="N4" s="81"/>
      <c r="O4" s="81"/>
      <c r="P4" s="81"/>
      <c r="Q4" s="81"/>
      <c r="R4" s="29"/>
      <c r="S4" s="29"/>
      <c r="T4" s="29"/>
      <c r="U4" s="79"/>
      <c r="V4" s="29"/>
      <c r="W4" s="2" t="s">
        <v>168</v>
      </c>
    </row>
    <row r="5" spans="1:23" ht="18.75" customHeight="1">
      <c r="A5" s="164" t="s">
        <v>256</v>
      </c>
      <c r="B5" s="207" t="s">
        <v>182</v>
      </c>
      <c r="C5" s="164" t="s">
        <v>183</v>
      </c>
      <c r="D5" s="164" t="s">
        <v>257</v>
      </c>
      <c r="E5" s="207" t="s">
        <v>184</v>
      </c>
      <c r="F5" s="207" t="s">
        <v>185</v>
      </c>
      <c r="G5" s="207" t="s">
        <v>258</v>
      </c>
      <c r="H5" s="207" t="s">
        <v>259</v>
      </c>
      <c r="I5" s="132" t="s">
        <v>56</v>
      </c>
      <c r="J5" s="130" t="s">
        <v>260</v>
      </c>
      <c r="K5" s="166"/>
      <c r="L5" s="166"/>
      <c r="M5" s="131"/>
      <c r="N5" s="130" t="s">
        <v>190</v>
      </c>
      <c r="O5" s="166"/>
      <c r="P5" s="131"/>
      <c r="Q5" s="207" t="s">
        <v>62</v>
      </c>
      <c r="R5" s="130" t="s">
        <v>79</v>
      </c>
      <c r="S5" s="166"/>
      <c r="T5" s="166"/>
      <c r="U5" s="166"/>
      <c r="V5" s="166"/>
      <c r="W5" s="131"/>
    </row>
    <row r="6" spans="1:23" ht="18.75" customHeight="1">
      <c r="A6" s="203"/>
      <c r="B6" s="197"/>
      <c r="C6" s="203"/>
      <c r="D6" s="203"/>
      <c r="E6" s="210"/>
      <c r="F6" s="210"/>
      <c r="G6" s="210"/>
      <c r="H6" s="210"/>
      <c r="I6" s="197"/>
      <c r="J6" s="208" t="s">
        <v>59</v>
      </c>
      <c r="K6" s="180"/>
      <c r="L6" s="207" t="s">
        <v>60</v>
      </c>
      <c r="M6" s="207" t="s">
        <v>61</v>
      </c>
      <c r="N6" s="207" t="s">
        <v>59</v>
      </c>
      <c r="O6" s="207" t="s">
        <v>60</v>
      </c>
      <c r="P6" s="207" t="s">
        <v>61</v>
      </c>
      <c r="Q6" s="210"/>
      <c r="R6" s="207" t="s">
        <v>58</v>
      </c>
      <c r="S6" s="164" t="s">
        <v>65</v>
      </c>
      <c r="T6" s="164" t="s">
        <v>196</v>
      </c>
      <c r="U6" s="164" t="s">
        <v>67</v>
      </c>
      <c r="V6" s="164" t="s">
        <v>68</v>
      </c>
      <c r="W6" s="164" t="s">
        <v>69</v>
      </c>
    </row>
    <row r="7" spans="1:23" ht="18.75" customHeight="1">
      <c r="A7" s="197"/>
      <c r="B7" s="197"/>
      <c r="C7" s="197"/>
      <c r="D7" s="197"/>
      <c r="E7" s="197"/>
      <c r="F7" s="197"/>
      <c r="G7" s="197"/>
      <c r="H7" s="197"/>
      <c r="I7" s="197"/>
      <c r="J7" s="209" t="s">
        <v>58</v>
      </c>
      <c r="K7" s="181"/>
      <c r="L7" s="197"/>
      <c r="M7" s="197"/>
      <c r="N7" s="197"/>
      <c r="O7" s="197"/>
      <c r="P7" s="197"/>
      <c r="Q7" s="197"/>
      <c r="R7" s="197"/>
      <c r="S7" s="204"/>
      <c r="T7" s="204"/>
      <c r="U7" s="204"/>
      <c r="V7" s="204"/>
      <c r="W7" s="204"/>
    </row>
    <row r="8" spans="1:23" ht="18.75" customHeight="1">
      <c r="A8" s="190"/>
      <c r="B8" s="133"/>
      <c r="C8" s="190"/>
      <c r="D8" s="190"/>
      <c r="E8" s="165"/>
      <c r="F8" s="165"/>
      <c r="G8" s="165"/>
      <c r="H8" s="165"/>
      <c r="I8" s="133"/>
      <c r="J8" s="36" t="s">
        <v>58</v>
      </c>
      <c r="K8" s="36" t="s">
        <v>261</v>
      </c>
      <c r="L8" s="165"/>
      <c r="M8" s="165"/>
      <c r="N8" s="165"/>
      <c r="O8" s="165"/>
      <c r="P8" s="165"/>
      <c r="Q8" s="165"/>
      <c r="R8" s="165"/>
      <c r="S8" s="165"/>
      <c r="T8" s="165"/>
      <c r="U8" s="133"/>
      <c r="V8" s="165"/>
      <c r="W8" s="165"/>
    </row>
    <row r="9" spans="1:23" ht="18.75" customHeight="1">
      <c r="A9" s="83">
        <v>1</v>
      </c>
      <c r="B9" s="83">
        <v>2</v>
      </c>
      <c r="C9" s="83">
        <v>3</v>
      </c>
      <c r="D9" s="83">
        <v>4</v>
      </c>
      <c r="E9" s="83">
        <v>5</v>
      </c>
      <c r="F9" s="83">
        <v>6</v>
      </c>
      <c r="G9" s="83">
        <v>7</v>
      </c>
      <c r="H9" s="83">
        <v>8</v>
      </c>
      <c r="I9" s="83">
        <v>9</v>
      </c>
      <c r="J9" s="83">
        <v>10</v>
      </c>
      <c r="K9" s="83">
        <v>11</v>
      </c>
      <c r="L9" s="83">
        <v>12</v>
      </c>
      <c r="M9" s="83">
        <v>13</v>
      </c>
      <c r="N9" s="83">
        <v>14</v>
      </c>
      <c r="O9" s="83">
        <v>15</v>
      </c>
      <c r="P9" s="83">
        <v>16</v>
      </c>
      <c r="Q9" s="83">
        <v>17</v>
      </c>
      <c r="R9" s="83">
        <v>18</v>
      </c>
      <c r="S9" s="83">
        <v>19</v>
      </c>
      <c r="T9" s="83">
        <v>20</v>
      </c>
      <c r="U9" s="83">
        <v>21</v>
      </c>
      <c r="V9" s="83">
        <v>22</v>
      </c>
      <c r="W9" s="83">
        <v>23</v>
      </c>
    </row>
    <row r="10" spans="1:23" ht="18.75" customHeight="1">
      <c r="A10" s="77"/>
      <c r="B10" s="77"/>
      <c r="C10" s="77" t="s">
        <v>262</v>
      </c>
      <c r="D10" s="77"/>
      <c r="E10" s="77"/>
      <c r="F10" s="77"/>
      <c r="G10" s="77"/>
      <c r="H10" s="77"/>
      <c r="I10" s="6">
        <v>400000</v>
      </c>
      <c r="J10" s="6">
        <v>400000</v>
      </c>
      <c r="K10" s="6">
        <v>400000</v>
      </c>
      <c r="L10" s="6"/>
      <c r="M10" s="6"/>
      <c r="N10" s="6"/>
      <c r="O10" s="6"/>
      <c r="P10" s="6"/>
      <c r="Q10" s="6"/>
      <c r="R10" s="6"/>
      <c r="S10" s="6"/>
      <c r="T10" s="6"/>
      <c r="U10" s="6"/>
      <c r="V10" s="6"/>
      <c r="W10" s="6"/>
    </row>
    <row r="11" spans="1:23" ht="18.75" customHeight="1">
      <c r="A11" s="84" t="s">
        <v>263</v>
      </c>
      <c r="B11" s="84" t="s">
        <v>264</v>
      </c>
      <c r="C11" s="77" t="s">
        <v>262</v>
      </c>
      <c r="D11" s="84" t="s">
        <v>71</v>
      </c>
      <c r="E11" s="84" t="s">
        <v>91</v>
      </c>
      <c r="F11" s="84" t="s">
        <v>92</v>
      </c>
      <c r="G11" s="84" t="s">
        <v>226</v>
      </c>
      <c r="H11" s="84" t="s">
        <v>227</v>
      </c>
      <c r="I11" s="6">
        <v>400000</v>
      </c>
      <c r="J11" s="6">
        <v>400000</v>
      </c>
      <c r="K11" s="6">
        <v>400000</v>
      </c>
      <c r="L11" s="6"/>
      <c r="M11" s="6"/>
      <c r="N11" s="6"/>
      <c r="O11" s="6"/>
      <c r="P11" s="6"/>
      <c r="Q11" s="6"/>
      <c r="R11" s="6"/>
      <c r="S11" s="6"/>
      <c r="T11" s="6"/>
      <c r="U11" s="6"/>
      <c r="V11" s="6"/>
      <c r="W11" s="6"/>
    </row>
    <row r="12" spans="1:23" ht="18.75" customHeight="1">
      <c r="A12" s="78"/>
      <c r="B12" s="78"/>
      <c r="C12" s="77" t="s">
        <v>265</v>
      </c>
      <c r="D12" s="78"/>
      <c r="E12" s="78"/>
      <c r="F12" s="78"/>
      <c r="G12" s="78"/>
      <c r="H12" s="78"/>
      <c r="I12" s="6">
        <v>2800000</v>
      </c>
      <c r="J12" s="6"/>
      <c r="K12" s="6"/>
      <c r="L12" s="6"/>
      <c r="M12" s="6"/>
      <c r="N12" s="6"/>
      <c r="O12" s="6"/>
      <c r="P12" s="6"/>
      <c r="Q12" s="6">
        <v>2800000</v>
      </c>
      <c r="R12" s="6"/>
      <c r="S12" s="6"/>
      <c r="T12" s="6"/>
      <c r="U12" s="6"/>
      <c r="V12" s="6"/>
      <c r="W12" s="6"/>
    </row>
    <row r="13" spans="1:23" ht="18.75" customHeight="1">
      <c r="A13" s="84" t="s">
        <v>263</v>
      </c>
      <c r="B13" s="84" t="s">
        <v>266</v>
      </c>
      <c r="C13" s="77" t="s">
        <v>265</v>
      </c>
      <c r="D13" s="84" t="s">
        <v>71</v>
      </c>
      <c r="E13" s="84" t="s">
        <v>91</v>
      </c>
      <c r="F13" s="84" t="s">
        <v>92</v>
      </c>
      <c r="G13" s="84" t="s">
        <v>226</v>
      </c>
      <c r="H13" s="84" t="s">
        <v>227</v>
      </c>
      <c r="I13" s="6">
        <v>2764000</v>
      </c>
      <c r="J13" s="6"/>
      <c r="K13" s="6"/>
      <c r="L13" s="6"/>
      <c r="M13" s="6"/>
      <c r="N13" s="6"/>
      <c r="O13" s="6"/>
      <c r="P13" s="6"/>
      <c r="Q13" s="6">
        <v>2764000</v>
      </c>
      <c r="R13" s="6"/>
      <c r="S13" s="6"/>
      <c r="T13" s="6"/>
      <c r="U13" s="6"/>
      <c r="V13" s="6"/>
      <c r="W13" s="6"/>
    </row>
    <row r="14" spans="1:23" ht="18.75" customHeight="1">
      <c r="A14" s="84" t="s">
        <v>263</v>
      </c>
      <c r="B14" s="84" t="s">
        <v>266</v>
      </c>
      <c r="C14" s="77" t="s">
        <v>265</v>
      </c>
      <c r="D14" s="84" t="s">
        <v>71</v>
      </c>
      <c r="E14" s="84" t="s">
        <v>91</v>
      </c>
      <c r="F14" s="84" t="s">
        <v>92</v>
      </c>
      <c r="G14" s="84" t="s">
        <v>267</v>
      </c>
      <c r="H14" s="84" t="s">
        <v>173</v>
      </c>
      <c r="I14" s="6">
        <v>36000</v>
      </c>
      <c r="J14" s="6"/>
      <c r="K14" s="6"/>
      <c r="L14" s="6"/>
      <c r="M14" s="6"/>
      <c r="N14" s="6"/>
      <c r="O14" s="6"/>
      <c r="P14" s="6"/>
      <c r="Q14" s="6">
        <v>36000</v>
      </c>
      <c r="R14" s="6"/>
      <c r="S14" s="6"/>
      <c r="T14" s="6"/>
      <c r="U14" s="6"/>
      <c r="V14" s="6"/>
      <c r="W14" s="6"/>
    </row>
    <row r="15" spans="1:23" ht="18.75" customHeight="1">
      <c r="A15" s="78"/>
      <c r="B15" s="78"/>
      <c r="C15" s="77" t="s">
        <v>268</v>
      </c>
      <c r="D15" s="78"/>
      <c r="E15" s="78"/>
      <c r="F15" s="78"/>
      <c r="G15" s="78"/>
      <c r="H15" s="78"/>
      <c r="I15" s="6">
        <v>500000</v>
      </c>
      <c r="J15" s="6">
        <v>500000</v>
      </c>
      <c r="K15" s="6">
        <v>500000</v>
      </c>
      <c r="L15" s="6"/>
      <c r="M15" s="6"/>
      <c r="N15" s="6"/>
      <c r="O15" s="6"/>
      <c r="P15" s="6"/>
      <c r="Q15" s="6"/>
      <c r="R15" s="6"/>
      <c r="S15" s="6"/>
      <c r="T15" s="6"/>
      <c r="U15" s="6"/>
      <c r="V15" s="6"/>
      <c r="W15" s="6"/>
    </row>
    <row r="16" spans="1:23" ht="18.75" customHeight="1">
      <c r="A16" s="84" t="s">
        <v>269</v>
      </c>
      <c r="B16" s="84" t="s">
        <v>270</v>
      </c>
      <c r="C16" s="77" t="s">
        <v>268</v>
      </c>
      <c r="D16" s="84" t="s">
        <v>71</v>
      </c>
      <c r="E16" s="84" t="s">
        <v>91</v>
      </c>
      <c r="F16" s="84" t="s">
        <v>92</v>
      </c>
      <c r="G16" s="84" t="s">
        <v>243</v>
      </c>
      <c r="H16" s="84" t="s">
        <v>244</v>
      </c>
      <c r="I16" s="6">
        <v>500000</v>
      </c>
      <c r="J16" s="6">
        <v>500000</v>
      </c>
      <c r="K16" s="6">
        <v>500000</v>
      </c>
      <c r="L16" s="6"/>
      <c r="M16" s="6"/>
      <c r="N16" s="6"/>
      <c r="O16" s="6"/>
      <c r="P16" s="6"/>
      <c r="Q16" s="6"/>
      <c r="R16" s="6"/>
      <c r="S16" s="6"/>
      <c r="T16" s="6"/>
      <c r="U16" s="6"/>
      <c r="V16" s="6"/>
      <c r="W16" s="6"/>
    </row>
    <row r="17" spans="1:23" ht="18.75" customHeight="1">
      <c r="A17" s="78"/>
      <c r="B17" s="78"/>
      <c r="C17" s="77" t="s">
        <v>271</v>
      </c>
      <c r="D17" s="78"/>
      <c r="E17" s="78"/>
      <c r="F17" s="78"/>
      <c r="G17" s="78"/>
      <c r="H17" s="78"/>
      <c r="I17" s="6">
        <v>980400</v>
      </c>
      <c r="J17" s="6"/>
      <c r="K17" s="6"/>
      <c r="L17" s="6"/>
      <c r="M17" s="6"/>
      <c r="N17" s="6"/>
      <c r="O17" s="6"/>
      <c r="P17" s="6"/>
      <c r="Q17" s="6"/>
      <c r="R17" s="6">
        <v>980400</v>
      </c>
      <c r="S17" s="6"/>
      <c r="T17" s="6"/>
      <c r="U17" s="6"/>
      <c r="V17" s="6"/>
      <c r="W17" s="6">
        <v>980400</v>
      </c>
    </row>
    <row r="18" spans="1:23" ht="18.75" customHeight="1">
      <c r="A18" s="84" t="s">
        <v>263</v>
      </c>
      <c r="B18" s="84" t="s">
        <v>272</v>
      </c>
      <c r="C18" s="77" t="s">
        <v>271</v>
      </c>
      <c r="D18" s="84" t="s">
        <v>71</v>
      </c>
      <c r="E18" s="84" t="s">
        <v>89</v>
      </c>
      <c r="F18" s="84" t="s">
        <v>90</v>
      </c>
      <c r="G18" s="84" t="s">
        <v>243</v>
      </c>
      <c r="H18" s="84" t="s">
        <v>244</v>
      </c>
      <c r="I18" s="6">
        <v>980400</v>
      </c>
      <c r="J18" s="6"/>
      <c r="K18" s="6"/>
      <c r="L18" s="6"/>
      <c r="M18" s="6"/>
      <c r="N18" s="6"/>
      <c r="O18" s="6"/>
      <c r="P18" s="6"/>
      <c r="Q18" s="6"/>
      <c r="R18" s="6">
        <v>980400</v>
      </c>
      <c r="S18" s="6"/>
      <c r="T18" s="6"/>
      <c r="U18" s="6"/>
      <c r="V18" s="6"/>
      <c r="W18" s="6">
        <v>980400</v>
      </c>
    </row>
    <row r="19" spans="1:23" ht="18.75" customHeight="1">
      <c r="A19" s="78"/>
      <c r="B19" s="78"/>
      <c r="C19" s="77" t="s">
        <v>273</v>
      </c>
      <c r="D19" s="78"/>
      <c r="E19" s="78"/>
      <c r="F19" s="78"/>
      <c r="G19" s="78"/>
      <c r="H19" s="78"/>
      <c r="I19" s="6">
        <v>104949</v>
      </c>
      <c r="J19" s="6">
        <v>104949</v>
      </c>
      <c r="K19" s="6">
        <v>104949</v>
      </c>
      <c r="L19" s="6"/>
      <c r="M19" s="6"/>
      <c r="N19" s="6"/>
      <c r="O19" s="6"/>
      <c r="P19" s="6"/>
      <c r="Q19" s="6"/>
      <c r="R19" s="6"/>
      <c r="S19" s="6"/>
      <c r="T19" s="6"/>
      <c r="U19" s="6"/>
      <c r="V19" s="6"/>
      <c r="W19" s="6"/>
    </row>
    <row r="20" spans="1:23" ht="18.75" customHeight="1">
      <c r="A20" s="84" t="s">
        <v>269</v>
      </c>
      <c r="B20" s="84" t="s">
        <v>274</v>
      </c>
      <c r="C20" s="77" t="s">
        <v>273</v>
      </c>
      <c r="D20" s="84" t="s">
        <v>71</v>
      </c>
      <c r="E20" s="84" t="s">
        <v>91</v>
      </c>
      <c r="F20" s="84" t="s">
        <v>92</v>
      </c>
      <c r="G20" s="84" t="s">
        <v>275</v>
      </c>
      <c r="H20" s="84" t="s">
        <v>276</v>
      </c>
      <c r="I20" s="6">
        <v>104949</v>
      </c>
      <c r="J20" s="6">
        <v>104949</v>
      </c>
      <c r="K20" s="6">
        <v>104949</v>
      </c>
      <c r="L20" s="6"/>
      <c r="M20" s="6"/>
      <c r="N20" s="6"/>
      <c r="O20" s="6"/>
      <c r="P20" s="6"/>
      <c r="Q20" s="6"/>
      <c r="R20" s="6"/>
      <c r="S20" s="6"/>
      <c r="T20" s="6"/>
      <c r="U20" s="6"/>
      <c r="V20" s="6"/>
      <c r="W20" s="6"/>
    </row>
    <row r="21" spans="1:23" ht="27" customHeight="1">
      <c r="A21" s="78"/>
      <c r="B21" s="78"/>
      <c r="C21" s="77" t="s">
        <v>277</v>
      </c>
      <c r="D21" s="78"/>
      <c r="E21" s="78"/>
      <c r="F21" s="78"/>
      <c r="G21" s="78"/>
      <c r="H21" s="78"/>
      <c r="I21" s="6">
        <v>204188</v>
      </c>
      <c r="J21" s="6">
        <v>204188</v>
      </c>
      <c r="K21" s="6">
        <v>204188</v>
      </c>
      <c r="L21" s="6"/>
      <c r="M21" s="6"/>
      <c r="N21" s="6"/>
      <c r="O21" s="6"/>
      <c r="P21" s="6"/>
      <c r="Q21" s="6"/>
      <c r="R21" s="6"/>
      <c r="S21" s="6"/>
      <c r="T21" s="6"/>
      <c r="U21" s="6"/>
      <c r="V21" s="6"/>
      <c r="W21" s="6"/>
    </row>
    <row r="22" spans="1:23" ht="27" customHeight="1">
      <c r="A22" s="84" t="s">
        <v>269</v>
      </c>
      <c r="B22" s="84" t="s">
        <v>278</v>
      </c>
      <c r="C22" s="77" t="s">
        <v>277</v>
      </c>
      <c r="D22" s="84" t="s">
        <v>71</v>
      </c>
      <c r="E22" s="84" t="s">
        <v>89</v>
      </c>
      <c r="F22" s="84" t="s">
        <v>90</v>
      </c>
      <c r="G22" s="84" t="s">
        <v>243</v>
      </c>
      <c r="H22" s="84" t="s">
        <v>244</v>
      </c>
      <c r="I22" s="6">
        <v>204188</v>
      </c>
      <c r="J22" s="6">
        <v>204188</v>
      </c>
      <c r="K22" s="6">
        <v>204188</v>
      </c>
      <c r="L22" s="6"/>
      <c r="M22" s="6"/>
      <c r="N22" s="6"/>
      <c r="O22" s="6"/>
      <c r="P22" s="6"/>
      <c r="Q22" s="6"/>
      <c r="R22" s="6"/>
      <c r="S22" s="6"/>
      <c r="T22" s="6"/>
      <c r="U22" s="6"/>
      <c r="V22" s="6"/>
      <c r="W22" s="6"/>
    </row>
    <row r="23" spans="1:23" ht="18.75" customHeight="1">
      <c r="A23" s="192" t="s">
        <v>119</v>
      </c>
      <c r="B23" s="205"/>
      <c r="C23" s="205"/>
      <c r="D23" s="205"/>
      <c r="E23" s="205"/>
      <c r="F23" s="205"/>
      <c r="G23" s="205"/>
      <c r="H23" s="206"/>
      <c r="I23" s="6">
        <v>4989537</v>
      </c>
      <c r="J23" s="6">
        <v>1209137</v>
      </c>
      <c r="K23" s="6">
        <v>1209137</v>
      </c>
      <c r="L23" s="6"/>
      <c r="M23" s="6"/>
      <c r="N23" s="6"/>
      <c r="O23" s="6"/>
      <c r="P23" s="6"/>
      <c r="Q23" s="6">
        <v>2800000</v>
      </c>
      <c r="R23" s="6">
        <v>980400</v>
      </c>
      <c r="S23" s="6"/>
      <c r="T23" s="6"/>
      <c r="U23" s="6"/>
      <c r="V23" s="6"/>
      <c r="W23" s="6">
        <v>980400</v>
      </c>
    </row>
  </sheetData>
  <mergeCells count="28">
    <mergeCell ref="A3:W3"/>
    <mergeCell ref="F5:F8"/>
    <mergeCell ref="A5:A8"/>
    <mergeCell ref="C5:C8"/>
    <mergeCell ref="A4:H4"/>
    <mergeCell ref="U6:U8"/>
    <mergeCell ref="V6:V8"/>
    <mergeCell ref="W6:W8"/>
    <mergeCell ref="D5:D8"/>
    <mergeCell ref="G5:G8"/>
    <mergeCell ref="H5:H8"/>
    <mergeCell ref="I5:I8"/>
    <mergeCell ref="L6:L8"/>
    <mergeCell ref="E5:E8"/>
    <mergeCell ref="Q5:Q8"/>
    <mergeCell ref="R5:W5"/>
    <mergeCell ref="A23:H23"/>
    <mergeCell ref="B5:B8"/>
    <mergeCell ref="J6:K7"/>
    <mergeCell ref="S6:S8"/>
    <mergeCell ref="T6:T8"/>
    <mergeCell ref="R6:R8"/>
    <mergeCell ref="M6:M8"/>
    <mergeCell ref="J5:M5"/>
    <mergeCell ref="N5:P5"/>
    <mergeCell ref="N6:N8"/>
    <mergeCell ref="O6:O8"/>
    <mergeCell ref="P6:P8"/>
  </mergeCells>
  <phoneticPr fontId="31" type="noConversion"/>
  <printOptions horizontalCentered="1"/>
  <pageMargins left="0.39" right="0.39" top="0.57999999999999996" bottom="0.57999999999999996" header="0.5" footer="0.5"/>
  <pageSetup paperSize="9" scale="57" orientation="landscape"/>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28"/>
  <sheetViews>
    <sheetView showZeros="0" workbookViewId="0">
      <pane ySplit="1" topLeftCell="A14" activePane="bottomLeft" state="frozen"/>
      <selection pane="bottomLeft"/>
    </sheetView>
  </sheetViews>
  <sheetFormatPr defaultColWidth="9.109375" defaultRowHeight="12" customHeight="1"/>
  <cols>
    <col min="1" max="1" width="34.33203125" customWidth="1"/>
    <col min="2" max="2" width="48" customWidth="1"/>
    <col min="3" max="5" width="18.33203125" customWidth="1"/>
    <col min="6" max="6" width="12" customWidth="1"/>
    <col min="7" max="7" width="17" customWidth="1"/>
    <col min="8" max="9" width="12" customWidth="1"/>
    <col min="10" max="10" width="27.5546875" customWidth="1"/>
  </cols>
  <sheetData>
    <row r="1" spans="1:10" ht="12" customHeight="1">
      <c r="A1" s="1"/>
      <c r="B1" s="1"/>
      <c r="C1" s="1"/>
      <c r="D1" s="1"/>
      <c r="E1" s="1"/>
      <c r="F1" s="1"/>
      <c r="G1" s="1"/>
      <c r="H1" s="1"/>
      <c r="I1" s="1"/>
      <c r="J1" s="1"/>
    </row>
    <row r="2" spans="1:10" ht="15" customHeight="1">
      <c r="J2" s="85" t="s">
        <v>279</v>
      </c>
    </row>
    <row r="3" spans="1:10" ht="36.75" customHeight="1">
      <c r="A3" s="156" t="str">
        <f>"2025"&amp;"年部门项目支出绩效目标表"</f>
        <v>2025年部门项目支出绩效目标表</v>
      </c>
      <c r="B3" s="201"/>
      <c r="C3" s="201"/>
      <c r="D3" s="201"/>
      <c r="E3" s="201"/>
      <c r="F3" s="186"/>
      <c r="G3" s="201"/>
      <c r="H3" s="186"/>
      <c r="I3" s="186"/>
      <c r="J3" s="201"/>
    </row>
    <row r="4" spans="1:10" ht="18.75" customHeight="1">
      <c r="A4" s="170" t="str">
        <f>"单位名称："&amp;"云县第一完全中学"</f>
        <v>单位名称：云县第一完全中学</v>
      </c>
      <c r="B4" s="215"/>
      <c r="C4" s="215"/>
      <c r="D4" s="215"/>
      <c r="E4" s="215"/>
      <c r="F4" s="216"/>
      <c r="G4" s="215"/>
      <c r="H4" s="216"/>
    </row>
    <row r="5" spans="1:10" ht="18.75" customHeight="1">
      <c r="A5" s="36" t="s">
        <v>280</v>
      </c>
      <c r="B5" s="36" t="s">
        <v>281</v>
      </c>
      <c r="C5" s="36" t="s">
        <v>282</v>
      </c>
      <c r="D5" s="36" t="s">
        <v>283</v>
      </c>
      <c r="E5" s="36" t="s">
        <v>284</v>
      </c>
      <c r="F5" s="86" t="s">
        <v>285</v>
      </c>
      <c r="G5" s="36" t="s">
        <v>286</v>
      </c>
      <c r="H5" s="86" t="s">
        <v>287</v>
      </c>
      <c r="I5" s="86" t="s">
        <v>288</v>
      </c>
      <c r="J5" s="36" t="s">
        <v>289</v>
      </c>
    </row>
    <row r="6" spans="1:10" ht="18.75" customHeight="1">
      <c r="A6" s="37">
        <v>1</v>
      </c>
      <c r="B6" s="37">
        <v>2</v>
      </c>
      <c r="C6" s="37">
        <v>3</v>
      </c>
      <c r="D6" s="37">
        <v>4</v>
      </c>
      <c r="E6" s="37">
        <v>5</v>
      </c>
      <c r="F6" s="37">
        <v>6</v>
      </c>
      <c r="G6" s="37">
        <v>7</v>
      </c>
      <c r="H6" s="37">
        <v>8</v>
      </c>
      <c r="I6" s="37">
        <v>9</v>
      </c>
      <c r="J6" s="37">
        <v>10</v>
      </c>
    </row>
    <row r="7" spans="1:10" ht="18.75" customHeight="1">
      <c r="A7" s="57" t="s">
        <v>71</v>
      </c>
      <c r="B7" s="87"/>
      <c r="C7" s="87"/>
      <c r="D7" s="87"/>
      <c r="E7" s="88"/>
      <c r="F7" s="48"/>
      <c r="G7" s="88"/>
      <c r="H7" s="48"/>
      <c r="I7" s="48"/>
      <c r="J7" s="88"/>
    </row>
    <row r="8" spans="1:10" ht="18.75" customHeight="1">
      <c r="A8" s="58" t="s">
        <v>71</v>
      </c>
      <c r="B8" s="77"/>
      <c r="C8" s="77"/>
      <c r="D8" s="77"/>
      <c r="E8" s="57"/>
      <c r="F8" s="77"/>
      <c r="G8" s="57"/>
      <c r="H8" s="77"/>
      <c r="I8" s="77"/>
      <c r="J8" s="57"/>
    </row>
    <row r="9" spans="1:10" ht="18.75" customHeight="1">
      <c r="A9" s="213" t="s">
        <v>271</v>
      </c>
      <c r="B9" s="214" t="s">
        <v>290</v>
      </c>
      <c r="C9" s="77" t="s">
        <v>291</v>
      </c>
      <c r="D9" s="77" t="s">
        <v>292</v>
      </c>
      <c r="E9" s="57" t="s">
        <v>293</v>
      </c>
      <c r="F9" s="77" t="s">
        <v>294</v>
      </c>
      <c r="G9" s="57" t="s">
        <v>295</v>
      </c>
      <c r="H9" s="77" t="s">
        <v>296</v>
      </c>
      <c r="I9" s="77" t="s">
        <v>297</v>
      </c>
      <c r="J9" s="57" t="s">
        <v>298</v>
      </c>
    </row>
    <row r="10" spans="1:10" ht="18.75" customHeight="1">
      <c r="A10" s="213" t="s">
        <v>271</v>
      </c>
      <c r="B10" s="214" t="s">
        <v>290</v>
      </c>
      <c r="C10" s="77" t="s">
        <v>299</v>
      </c>
      <c r="D10" s="77" t="s">
        <v>300</v>
      </c>
      <c r="E10" s="57" t="s">
        <v>301</v>
      </c>
      <c r="F10" s="77" t="s">
        <v>302</v>
      </c>
      <c r="G10" s="57" t="s">
        <v>303</v>
      </c>
      <c r="H10" s="77" t="s">
        <v>296</v>
      </c>
      <c r="I10" s="77" t="s">
        <v>297</v>
      </c>
      <c r="J10" s="57" t="s">
        <v>304</v>
      </c>
    </row>
    <row r="11" spans="1:10" ht="36.6" customHeight="1">
      <c r="A11" s="213" t="s">
        <v>271</v>
      </c>
      <c r="B11" s="214" t="s">
        <v>290</v>
      </c>
      <c r="C11" s="77" t="s">
        <v>305</v>
      </c>
      <c r="D11" s="77" t="s">
        <v>306</v>
      </c>
      <c r="E11" s="57" t="s">
        <v>307</v>
      </c>
      <c r="F11" s="77" t="s">
        <v>302</v>
      </c>
      <c r="G11" s="57" t="s">
        <v>303</v>
      </c>
      <c r="H11" s="77" t="s">
        <v>308</v>
      </c>
      <c r="I11" s="77" t="s">
        <v>297</v>
      </c>
      <c r="J11" s="57" t="s">
        <v>309</v>
      </c>
    </row>
    <row r="12" spans="1:10" ht="18.75" customHeight="1">
      <c r="A12" s="213" t="s">
        <v>268</v>
      </c>
      <c r="B12" s="214" t="s">
        <v>310</v>
      </c>
      <c r="C12" s="77" t="s">
        <v>291</v>
      </c>
      <c r="D12" s="77" t="s">
        <v>292</v>
      </c>
      <c r="E12" s="57" t="s">
        <v>311</v>
      </c>
      <c r="F12" s="77" t="s">
        <v>294</v>
      </c>
      <c r="G12" s="57" t="s">
        <v>312</v>
      </c>
      <c r="H12" s="77" t="s">
        <v>296</v>
      </c>
      <c r="I12" s="77" t="s">
        <v>313</v>
      </c>
      <c r="J12" s="57" t="s">
        <v>314</v>
      </c>
    </row>
    <row r="13" spans="1:10" ht="18.75" customHeight="1">
      <c r="A13" s="213" t="s">
        <v>268</v>
      </c>
      <c r="B13" s="214" t="s">
        <v>310</v>
      </c>
      <c r="C13" s="77" t="s">
        <v>291</v>
      </c>
      <c r="D13" s="77" t="s">
        <v>315</v>
      </c>
      <c r="E13" s="57" t="s">
        <v>316</v>
      </c>
      <c r="F13" s="77" t="s">
        <v>294</v>
      </c>
      <c r="G13" s="57" t="s">
        <v>317</v>
      </c>
      <c r="H13" s="77" t="s">
        <v>318</v>
      </c>
      <c r="I13" s="77" t="s">
        <v>313</v>
      </c>
      <c r="J13" s="57" t="s">
        <v>314</v>
      </c>
    </row>
    <row r="14" spans="1:10" ht="18.75" customHeight="1">
      <c r="A14" s="213" t="s">
        <v>268</v>
      </c>
      <c r="B14" s="214" t="s">
        <v>310</v>
      </c>
      <c r="C14" s="77" t="s">
        <v>299</v>
      </c>
      <c r="D14" s="77" t="s">
        <v>319</v>
      </c>
      <c r="E14" s="57" t="s">
        <v>320</v>
      </c>
      <c r="F14" s="77" t="s">
        <v>294</v>
      </c>
      <c r="G14" s="57" t="s">
        <v>321</v>
      </c>
      <c r="H14" s="77" t="s">
        <v>308</v>
      </c>
      <c r="I14" s="77" t="s">
        <v>313</v>
      </c>
      <c r="J14" s="57" t="s">
        <v>314</v>
      </c>
    </row>
    <row r="15" spans="1:10" ht="18.75" customHeight="1">
      <c r="A15" s="213" t="s">
        <v>268</v>
      </c>
      <c r="B15" s="214" t="s">
        <v>310</v>
      </c>
      <c r="C15" s="77" t="s">
        <v>299</v>
      </c>
      <c r="D15" s="77" t="s">
        <v>322</v>
      </c>
      <c r="E15" s="57" t="s">
        <v>323</v>
      </c>
      <c r="F15" s="77" t="s">
        <v>294</v>
      </c>
      <c r="G15" s="57" t="s">
        <v>163</v>
      </c>
      <c r="H15" s="77" t="s">
        <v>324</v>
      </c>
      <c r="I15" s="77" t="s">
        <v>313</v>
      </c>
      <c r="J15" s="57" t="s">
        <v>314</v>
      </c>
    </row>
    <row r="16" spans="1:10" ht="18.75" customHeight="1">
      <c r="A16" s="213" t="s">
        <v>268</v>
      </c>
      <c r="B16" s="214" t="s">
        <v>310</v>
      </c>
      <c r="C16" s="77" t="s">
        <v>305</v>
      </c>
      <c r="D16" s="77" t="s">
        <v>306</v>
      </c>
      <c r="E16" s="57" t="s">
        <v>325</v>
      </c>
      <c r="F16" s="77" t="s">
        <v>302</v>
      </c>
      <c r="G16" s="57" t="s">
        <v>326</v>
      </c>
      <c r="H16" s="77" t="s">
        <v>308</v>
      </c>
      <c r="I16" s="77" t="s">
        <v>313</v>
      </c>
      <c r="J16" s="57" t="s">
        <v>314</v>
      </c>
    </row>
    <row r="17" spans="1:10" ht="18.75" customHeight="1">
      <c r="A17" s="213" t="s">
        <v>262</v>
      </c>
      <c r="B17" s="214" t="s">
        <v>327</v>
      </c>
      <c r="C17" s="77" t="s">
        <v>291</v>
      </c>
      <c r="D17" s="77" t="s">
        <v>292</v>
      </c>
      <c r="E17" s="57" t="s">
        <v>328</v>
      </c>
      <c r="F17" s="77" t="s">
        <v>294</v>
      </c>
      <c r="G17" s="57" t="s">
        <v>329</v>
      </c>
      <c r="H17" s="77" t="s">
        <v>330</v>
      </c>
      <c r="I17" s="77" t="s">
        <v>297</v>
      </c>
      <c r="J17" s="57" t="s">
        <v>331</v>
      </c>
    </row>
    <row r="18" spans="1:10" ht="18.75" customHeight="1">
      <c r="A18" s="213" t="s">
        <v>262</v>
      </c>
      <c r="B18" s="214" t="s">
        <v>327</v>
      </c>
      <c r="C18" s="77" t="s">
        <v>299</v>
      </c>
      <c r="D18" s="77" t="s">
        <v>300</v>
      </c>
      <c r="E18" s="57" t="s">
        <v>301</v>
      </c>
      <c r="F18" s="77" t="s">
        <v>294</v>
      </c>
      <c r="G18" s="57" t="s">
        <v>321</v>
      </c>
      <c r="H18" s="77" t="s">
        <v>308</v>
      </c>
      <c r="I18" s="77" t="s">
        <v>297</v>
      </c>
      <c r="J18" s="57" t="s">
        <v>331</v>
      </c>
    </row>
    <row r="19" spans="1:10" ht="18.75" customHeight="1">
      <c r="A19" s="213" t="s">
        <v>262</v>
      </c>
      <c r="B19" s="214" t="s">
        <v>327</v>
      </c>
      <c r="C19" s="77" t="s">
        <v>305</v>
      </c>
      <c r="D19" s="77" t="s">
        <v>306</v>
      </c>
      <c r="E19" s="57" t="s">
        <v>306</v>
      </c>
      <c r="F19" s="77" t="s">
        <v>332</v>
      </c>
      <c r="G19" s="57" t="s">
        <v>303</v>
      </c>
      <c r="H19" s="77" t="s">
        <v>308</v>
      </c>
      <c r="I19" s="77" t="s">
        <v>297</v>
      </c>
      <c r="J19" s="57" t="s">
        <v>331</v>
      </c>
    </row>
    <row r="20" spans="1:10" ht="18.75" customHeight="1">
      <c r="A20" s="213" t="s">
        <v>273</v>
      </c>
      <c r="B20" s="214" t="s">
        <v>333</v>
      </c>
      <c r="C20" s="77" t="s">
        <v>291</v>
      </c>
      <c r="D20" s="77" t="s">
        <v>292</v>
      </c>
      <c r="E20" s="57" t="s">
        <v>334</v>
      </c>
      <c r="F20" s="77" t="s">
        <v>294</v>
      </c>
      <c r="G20" s="57" t="s">
        <v>335</v>
      </c>
      <c r="H20" s="77" t="s">
        <v>296</v>
      </c>
      <c r="I20" s="77" t="s">
        <v>297</v>
      </c>
      <c r="J20" s="57" t="s">
        <v>336</v>
      </c>
    </row>
    <row r="21" spans="1:10" ht="18.75" customHeight="1">
      <c r="A21" s="213" t="s">
        <v>273</v>
      </c>
      <c r="B21" s="214" t="s">
        <v>333</v>
      </c>
      <c r="C21" s="77" t="s">
        <v>299</v>
      </c>
      <c r="D21" s="77" t="s">
        <v>300</v>
      </c>
      <c r="E21" s="57" t="s">
        <v>301</v>
      </c>
      <c r="F21" s="77" t="s">
        <v>302</v>
      </c>
      <c r="G21" s="57" t="s">
        <v>303</v>
      </c>
      <c r="H21" s="77" t="s">
        <v>308</v>
      </c>
      <c r="I21" s="77" t="s">
        <v>297</v>
      </c>
      <c r="J21" s="57" t="s">
        <v>337</v>
      </c>
    </row>
    <row r="22" spans="1:10" ht="18.75" customHeight="1">
      <c r="A22" s="213" t="s">
        <v>273</v>
      </c>
      <c r="B22" s="214" t="s">
        <v>333</v>
      </c>
      <c r="C22" s="77" t="s">
        <v>305</v>
      </c>
      <c r="D22" s="77" t="s">
        <v>306</v>
      </c>
      <c r="E22" s="57" t="s">
        <v>307</v>
      </c>
      <c r="F22" s="77" t="s">
        <v>302</v>
      </c>
      <c r="G22" s="57" t="s">
        <v>303</v>
      </c>
      <c r="H22" s="77" t="s">
        <v>308</v>
      </c>
      <c r="I22" s="77" t="s">
        <v>297</v>
      </c>
      <c r="J22" s="57" t="s">
        <v>338</v>
      </c>
    </row>
    <row r="23" spans="1:10" ht="18.75" customHeight="1">
      <c r="A23" s="213" t="s">
        <v>265</v>
      </c>
      <c r="B23" s="214" t="s">
        <v>339</v>
      </c>
      <c r="C23" s="77" t="s">
        <v>291</v>
      </c>
      <c r="D23" s="77" t="s">
        <v>292</v>
      </c>
      <c r="E23" s="57" t="s">
        <v>340</v>
      </c>
      <c r="F23" s="77" t="s">
        <v>294</v>
      </c>
      <c r="G23" s="57" t="s">
        <v>341</v>
      </c>
      <c r="H23" s="77" t="s">
        <v>330</v>
      </c>
      <c r="I23" s="77" t="s">
        <v>297</v>
      </c>
      <c r="J23" s="57" t="s">
        <v>342</v>
      </c>
    </row>
    <row r="24" spans="1:10" ht="18.75" customHeight="1">
      <c r="A24" s="213" t="s">
        <v>265</v>
      </c>
      <c r="B24" s="214" t="s">
        <v>339</v>
      </c>
      <c r="C24" s="77" t="s">
        <v>299</v>
      </c>
      <c r="D24" s="77" t="s">
        <v>300</v>
      </c>
      <c r="E24" s="57" t="s">
        <v>301</v>
      </c>
      <c r="F24" s="77" t="s">
        <v>302</v>
      </c>
      <c r="G24" s="57" t="s">
        <v>303</v>
      </c>
      <c r="H24" s="77" t="s">
        <v>308</v>
      </c>
      <c r="I24" s="77" t="s">
        <v>297</v>
      </c>
      <c r="J24" s="57" t="s">
        <v>342</v>
      </c>
    </row>
    <row r="25" spans="1:10" ht="18.75" customHeight="1">
      <c r="A25" s="213" t="s">
        <v>265</v>
      </c>
      <c r="B25" s="214" t="s">
        <v>339</v>
      </c>
      <c r="C25" s="77" t="s">
        <v>305</v>
      </c>
      <c r="D25" s="77" t="s">
        <v>306</v>
      </c>
      <c r="E25" s="57" t="s">
        <v>307</v>
      </c>
      <c r="F25" s="77" t="s">
        <v>302</v>
      </c>
      <c r="G25" s="57" t="s">
        <v>303</v>
      </c>
      <c r="H25" s="77" t="s">
        <v>308</v>
      </c>
      <c r="I25" s="77" t="s">
        <v>297</v>
      </c>
      <c r="J25" s="57" t="s">
        <v>342</v>
      </c>
    </row>
    <row r="26" spans="1:10" ht="18.75" customHeight="1">
      <c r="A26" s="213" t="s">
        <v>277</v>
      </c>
      <c r="B26" s="214" t="s">
        <v>343</v>
      </c>
      <c r="C26" s="77" t="s">
        <v>291</v>
      </c>
      <c r="D26" s="77" t="s">
        <v>292</v>
      </c>
      <c r="E26" s="57" t="s">
        <v>344</v>
      </c>
      <c r="F26" s="77" t="s">
        <v>294</v>
      </c>
      <c r="G26" s="57" t="s">
        <v>345</v>
      </c>
      <c r="H26" s="77" t="s">
        <v>296</v>
      </c>
      <c r="I26" s="77" t="s">
        <v>297</v>
      </c>
      <c r="J26" s="57" t="s">
        <v>346</v>
      </c>
    </row>
    <row r="27" spans="1:10" ht="18.75" customHeight="1">
      <c r="A27" s="213" t="s">
        <v>277</v>
      </c>
      <c r="B27" s="214" t="s">
        <v>343</v>
      </c>
      <c r="C27" s="77" t="s">
        <v>299</v>
      </c>
      <c r="D27" s="77" t="s">
        <v>300</v>
      </c>
      <c r="E27" s="57" t="s">
        <v>301</v>
      </c>
      <c r="F27" s="77" t="s">
        <v>294</v>
      </c>
      <c r="G27" s="57" t="s">
        <v>321</v>
      </c>
      <c r="H27" s="77" t="s">
        <v>308</v>
      </c>
      <c r="I27" s="77" t="s">
        <v>297</v>
      </c>
      <c r="J27" s="57" t="s">
        <v>347</v>
      </c>
    </row>
    <row r="28" spans="1:10" ht="69" customHeight="1">
      <c r="A28" s="213" t="s">
        <v>277</v>
      </c>
      <c r="B28" s="214" t="s">
        <v>343</v>
      </c>
      <c r="C28" s="77" t="s">
        <v>305</v>
      </c>
      <c r="D28" s="77" t="s">
        <v>306</v>
      </c>
      <c r="E28" s="57" t="s">
        <v>307</v>
      </c>
      <c r="F28" s="77" t="s">
        <v>294</v>
      </c>
      <c r="G28" s="57" t="s">
        <v>321</v>
      </c>
      <c r="H28" s="77" t="s">
        <v>308</v>
      </c>
      <c r="I28" s="77" t="s">
        <v>297</v>
      </c>
      <c r="J28" s="57" t="s">
        <v>348</v>
      </c>
    </row>
  </sheetData>
  <mergeCells count="14">
    <mergeCell ref="A3:J3"/>
    <mergeCell ref="A4:H4"/>
    <mergeCell ref="A9:A11"/>
    <mergeCell ref="B9:B11"/>
    <mergeCell ref="A12:A16"/>
    <mergeCell ref="B12:B16"/>
    <mergeCell ref="A26:A28"/>
    <mergeCell ref="B26:B28"/>
    <mergeCell ref="A17:A19"/>
    <mergeCell ref="B17:B19"/>
    <mergeCell ref="A20:A22"/>
    <mergeCell ref="B20:B22"/>
    <mergeCell ref="A23:A25"/>
    <mergeCell ref="B23:B25"/>
  </mergeCells>
  <phoneticPr fontId="31" type="noConversion"/>
  <printOptions horizontalCentered="1"/>
  <pageMargins left="1" right="1" top="0.75" bottom="0.75" header="0" footer="0"/>
  <pageSetup paperSize="9" scale="69"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2"/>
  <sheetViews>
    <sheetView showZeros="0" workbookViewId="0">
      <pane ySplit="1" topLeftCell="A2" activePane="bottomLeft" state="frozen"/>
      <selection pane="bottomLeft" activeCell="E12" sqref="E12"/>
    </sheetView>
  </sheetViews>
  <sheetFormatPr defaultColWidth="9.109375" defaultRowHeight="14.25" customHeight="1"/>
  <cols>
    <col min="1" max="1" width="32.109375" customWidth="1"/>
    <col min="2" max="2" width="16.88671875" customWidth="1"/>
    <col min="3" max="3" width="32.109375" customWidth="1"/>
    <col min="4" max="6" width="28.5546875" customWidth="1"/>
  </cols>
  <sheetData>
    <row r="1" spans="1:6" ht="14.25" customHeight="1">
      <c r="A1" s="1"/>
      <c r="B1" s="1"/>
      <c r="C1" s="1"/>
      <c r="D1" s="1"/>
      <c r="E1" s="1"/>
      <c r="F1" s="1"/>
    </row>
    <row r="2" spans="1:6" ht="15" customHeight="1">
      <c r="A2" s="89">
        <v>1</v>
      </c>
      <c r="B2" s="90">
        <v>0</v>
      </c>
      <c r="C2" s="89">
        <v>1</v>
      </c>
      <c r="D2" s="53"/>
      <c r="E2" s="53"/>
      <c r="F2" s="2" t="s">
        <v>349</v>
      </c>
    </row>
    <row r="3" spans="1:6" ht="32.25" customHeight="1">
      <c r="A3" s="217" t="str">
        <f>"2025"&amp;"年部门政府性基金预算支出预算表"</f>
        <v>2025年部门政府性基金预算支出预算表</v>
      </c>
      <c r="B3" s="218" t="s">
        <v>350</v>
      </c>
      <c r="C3" s="219"/>
      <c r="D3" s="220"/>
      <c r="E3" s="220"/>
      <c r="F3" s="220"/>
    </row>
    <row r="4" spans="1:6" ht="18.75" customHeight="1">
      <c r="A4" s="170" t="str">
        <f>"单位名称："&amp;"云县第一完全中学"</f>
        <v>单位名称：云县第一完全中学</v>
      </c>
      <c r="B4" s="211" t="s">
        <v>351</v>
      </c>
      <c r="C4" s="228"/>
      <c r="D4" s="53"/>
      <c r="E4" s="53"/>
      <c r="F4" s="2" t="s">
        <v>1</v>
      </c>
    </row>
    <row r="5" spans="1:6" ht="18.75" customHeight="1">
      <c r="A5" s="183" t="s">
        <v>181</v>
      </c>
      <c r="B5" s="224" t="s">
        <v>74</v>
      </c>
      <c r="C5" s="226" t="s">
        <v>75</v>
      </c>
      <c r="D5" s="166" t="s">
        <v>352</v>
      </c>
      <c r="E5" s="166"/>
      <c r="F5" s="131"/>
    </row>
    <row r="6" spans="1:6" ht="18.75" customHeight="1">
      <c r="A6" s="198"/>
      <c r="B6" s="225"/>
      <c r="C6" s="227"/>
      <c r="D6" s="55" t="s">
        <v>56</v>
      </c>
      <c r="E6" s="55" t="s">
        <v>76</v>
      </c>
      <c r="F6" s="55" t="s">
        <v>77</v>
      </c>
    </row>
    <row r="7" spans="1:6" ht="18.75" customHeight="1">
      <c r="A7" s="74">
        <v>1</v>
      </c>
      <c r="B7" s="92" t="s">
        <v>162</v>
      </c>
      <c r="C7" s="91">
        <v>3</v>
      </c>
      <c r="D7" s="55">
        <v>4</v>
      </c>
      <c r="E7" s="55">
        <v>5</v>
      </c>
      <c r="F7" s="55">
        <v>6</v>
      </c>
    </row>
    <row r="8" spans="1:6" ht="18.75" customHeight="1">
      <c r="A8" s="93"/>
      <c r="B8" s="94"/>
      <c r="C8" s="94"/>
      <c r="D8" s="6"/>
      <c r="E8" s="6"/>
      <c r="F8" s="6"/>
    </row>
    <row r="9" spans="1:6" ht="18.75" customHeight="1">
      <c r="A9" s="93"/>
      <c r="B9" s="94"/>
      <c r="C9" s="94"/>
      <c r="D9" s="6"/>
      <c r="E9" s="6"/>
      <c r="F9" s="6"/>
    </row>
    <row r="10" spans="1:6" ht="18.75" customHeight="1">
      <c r="A10" s="221" t="s">
        <v>119</v>
      </c>
      <c r="B10" s="222" t="s">
        <v>119</v>
      </c>
      <c r="C10" s="223" t="s">
        <v>119</v>
      </c>
      <c r="D10" s="6"/>
      <c r="E10" s="6"/>
      <c r="F10" s="6"/>
    </row>
    <row r="12" spans="1:6" ht="23.4" customHeight="1">
      <c r="A12" s="265" t="s">
        <v>407</v>
      </c>
      <c r="B12" s="184"/>
      <c r="C12" s="184"/>
    </row>
  </sheetData>
  <mergeCells count="8">
    <mergeCell ref="A12:C12"/>
    <mergeCell ref="A3:F3"/>
    <mergeCell ref="A10:C10"/>
    <mergeCell ref="D5:F5"/>
    <mergeCell ref="B5:B6"/>
    <mergeCell ref="C5:C6"/>
    <mergeCell ref="A5:A6"/>
    <mergeCell ref="A4:C4"/>
  </mergeCells>
  <phoneticPr fontId="31" type="noConversion"/>
  <printOptions horizontalCentered="1"/>
  <pageMargins left="0.39" right="0.39" top="0.57999999999999996" bottom="0.57999999999999996" header="0.5" footer="0.5"/>
  <pageSetup paperSize="9" scale="98"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16"/>
  <sheetViews>
    <sheetView showZeros="0" workbookViewId="0">
      <pane ySplit="1" topLeftCell="A2" activePane="bottomLeft" state="frozen"/>
      <selection pane="bottomLeft" activeCell="F20" sqref="F20"/>
    </sheetView>
  </sheetViews>
  <sheetFormatPr defaultColWidth="9.109375" defaultRowHeight="14.25" customHeight="1"/>
  <cols>
    <col min="1" max="1" width="27.33203125" customWidth="1"/>
    <col min="2" max="2" width="21.6640625" customWidth="1"/>
    <col min="3" max="3" width="23.44140625" customWidth="1"/>
    <col min="4" max="4" width="7.6640625" style="122" customWidth="1"/>
    <col min="5" max="5" width="10.33203125" style="122" customWidth="1"/>
    <col min="6" max="6" width="12.5546875" customWidth="1"/>
    <col min="7" max="17" width="16.5546875" customWidth="1"/>
  </cols>
  <sheetData>
    <row r="1" spans="1:17" ht="14.25" customHeight="1">
      <c r="A1" s="1"/>
      <c r="B1" s="1"/>
      <c r="C1" s="1"/>
      <c r="D1" s="1"/>
      <c r="E1" s="1"/>
      <c r="F1" s="1"/>
      <c r="G1" s="1"/>
      <c r="H1" s="1"/>
      <c r="I1" s="1"/>
      <c r="J1" s="1"/>
      <c r="K1" s="1"/>
      <c r="L1" s="1"/>
      <c r="M1" s="1"/>
      <c r="N1" s="1"/>
      <c r="O1" s="1"/>
      <c r="P1" s="1"/>
      <c r="Q1" s="1"/>
    </row>
    <row r="2" spans="1:17" ht="15" customHeight="1">
      <c r="A2" s="32"/>
      <c r="B2" s="32"/>
      <c r="C2" s="32"/>
      <c r="D2" s="61"/>
      <c r="E2" s="61"/>
      <c r="F2" s="32"/>
      <c r="G2" s="32"/>
      <c r="H2" s="32"/>
      <c r="I2" s="32"/>
      <c r="J2" s="32"/>
      <c r="O2" s="20"/>
      <c r="P2" s="20"/>
      <c r="Q2" s="2" t="s">
        <v>353</v>
      </c>
    </row>
    <row r="3" spans="1:17" ht="35.25" customHeight="1">
      <c r="A3" s="234" t="str">
        <f>"2025"&amp;"年部门政府采购预算表"</f>
        <v>2025年部门政府采购预算表</v>
      </c>
      <c r="B3" s="201"/>
      <c r="C3" s="201"/>
      <c r="D3" s="201"/>
      <c r="E3" s="201"/>
      <c r="F3" s="201"/>
      <c r="G3" s="201"/>
      <c r="H3" s="201"/>
      <c r="I3" s="201"/>
      <c r="J3" s="201"/>
      <c r="K3" s="186"/>
      <c r="L3" s="201"/>
      <c r="M3" s="201"/>
      <c r="N3" s="201"/>
      <c r="O3" s="186"/>
      <c r="P3" s="186"/>
      <c r="Q3" s="201"/>
    </row>
    <row r="4" spans="1:17" ht="18.75" customHeight="1">
      <c r="A4" s="238" t="str">
        <f>"单位名称："&amp;"云县第一完全中学"</f>
        <v>单位名称：云县第一完全中学</v>
      </c>
      <c r="B4" s="143"/>
      <c r="C4" s="143"/>
      <c r="D4" s="143"/>
      <c r="E4" s="143"/>
      <c r="F4" s="143"/>
      <c r="G4" s="21"/>
      <c r="H4" s="21"/>
      <c r="I4" s="21"/>
      <c r="J4" s="21"/>
      <c r="O4" s="95"/>
      <c r="P4" s="95"/>
      <c r="Q4" s="2" t="s">
        <v>168</v>
      </c>
    </row>
    <row r="5" spans="1:17" ht="18.75" customHeight="1">
      <c r="A5" s="207" t="s">
        <v>354</v>
      </c>
      <c r="B5" s="235" t="s">
        <v>355</v>
      </c>
      <c r="C5" s="235" t="s">
        <v>356</v>
      </c>
      <c r="D5" s="235" t="s">
        <v>357</v>
      </c>
      <c r="E5" s="235" t="s">
        <v>358</v>
      </c>
      <c r="F5" s="235" t="s">
        <v>359</v>
      </c>
      <c r="G5" s="236" t="s">
        <v>188</v>
      </c>
      <c r="H5" s="236"/>
      <c r="I5" s="236"/>
      <c r="J5" s="236"/>
      <c r="K5" s="167"/>
      <c r="L5" s="236"/>
      <c r="M5" s="236"/>
      <c r="N5" s="236"/>
      <c r="O5" s="195"/>
      <c r="P5" s="167"/>
      <c r="Q5" s="237"/>
    </row>
    <row r="6" spans="1:17" ht="18.75" customHeight="1">
      <c r="A6" s="210"/>
      <c r="B6" s="232"/>
      <c r="C6" s="232"/>
      <c r="D6" s="232"/>
      <c r="E6" s="232"/>
      <c r="F6" s="232"/>
      <c r="G6" s="232" t="s">
        <v>56</v>
      </c>
      <c r="H6" s="232" t="s">
        <v>59</v>
      </c>
      <c r="I6" s="232" t="s">
        <v>360</v>
      </c>
      <c r="J6" s="232" t="s">
        <v>361</v>
      </c>
      <c r="K6" s="239" t="s">
        <v>362</v>
      </c>
      <c r="L6" s="241" t="s">
        <v>79</v>
      </c>
      <c r="M6" s="241"/>
      <c r="N6" s="241"/>
      <c r="O6" s="242"/>
      <c r="P6" s="243"/>
      <c r="Q6" s="233"/>
    </row>
    <row r="7" spans="1:17" ht="30" customHeight="1">
      <c r="A7" s="165"/>
      <c r="B7" s="233"/>
      <c r="C7" s="233"/>
      <c r="D7" s="233"/>
      <c r="E7" s="233"/>
      <c r="F7" s="233"/>
      <c r="G7" s="233"/>
      <c r="H7" s="233" t="s">
        <v>58</v>
      </c>
      <c r="I7" s="233"/>
      <c r="J7" s="233"/>
      <c r="K7" s="240"/>
      <c r="L7" s="96" t="s">
        <v>58</v>
      </c>
      <c r="M7" s="96" t="s">
        <v>65</v>
      </c>
      <c r="N7" s="96" t="s">
        <v>196</v>
      </c>
      <c r="O7" s="35" t="s">
        <v>67</v>
      </c>
      <c r="P7" s="97" t="s">
        <v>68</v>
      </c>
      <c r="Q7" s="96" t="s">
        <v>69</v>
      </c>
    </row>
    <row r="8" spans="1:17" ht="18.75" customHeight="1">
      <c r="A8" s="4">
        <v>1</v>
      </c>
      <c r="B8" s="55">
        <v>2</v>
      </c>
      <c r="C8" s="55">
        <v>3</v>
      </c>
      <c r="D8" s="116">
        <v>4</v>
      </c>
      <c r="E8" s="116">
        <v>5</v>
      </c>
      <c r="F8" s="55">
        <v>6</v>
      </c>
      <c r="G8" s="91">
        <v>7</v>
      </c>
      <c r="H8" s="91">
        <v>8</v>
      </c>
      <c r="I8" s="91">
        <v>9</v>
      </c>
      <c r="J8" s="91">
        <v>10</v>
      </c>
      <c r="K8" s="91">
        <v>11</v>
      </c>
      <c r="L8" s="91">
        <v>12</v>
      </c>
      <c r="M8" s="91">
        <v>13</v>
      </c>
      <c r="N8" s="91">
        <v>14</v>
      </c>
      <c r="O8" s="91">
        <v>15</v>
      </c>
      <c r="P8" s="91">
        <v>16</v>
      </c>
      <c r="Q8" s="91">
        <v>17</v>
      </c>
    </row>
    <row r="9" spans="1:17" ht="18.75" customHeight="1">
      <c r="A9" s="98" t="s">
        <v>71</v>
      </c>
      <c r="B9" s="99"/>
      <c r="C9" s="99"/>
      <c r="D9" s="123"/>
      <c r="E9" s="124"/>
      <c r="F9" s="6"/>
      <c r="G9" s="6">
        <v>1771000</v>
      </c>
      <c r="H9" s="6">
        <v>1771000</v>
      </c>
      <c r="I9" s="6"/>
      <c r="J9" s="6"/>
      <c r="K9" s="6"/>
      <c r="L9" s="6"/>
      <c r="M9" s="6"/>
      <c r="N9" s="6"/>
      <c r="O9" s="6"/>
      <c r="P9" s="6"/>
      <c r="Q9" s="6"/>
    </row>
    <row r="10" spans="1:17" ht="18.75" customHeight="1">
      <c r="A10" s="100" t="s">
        <v>71</v>
      </c>
      <c r="B10" s="99"/>
      <c r="C10" s="99"/>
      <c r="D10" s="123"/>
      <c r="E10" s="125"/>
      <c r="F10" s="6"/>
      <c r="G10" s="6">
        <v>1771000</v>
      </c>
      <c r="H10" s="6">
        <v>1771000</v>
      </c>
      <c r="I10" s="6"/>
      <c r="J10" s="6"/>
      <c r="K10" s="6"/>
      <c r="L10" s="6"/>
      <c r="M10" s="6"/>
      <c r="N10" s="6"/>
      <c r="O10" s="6"/>
      <c r="P10" s="6"/>
      <c r="Q10" s="6"/>
    </row>
    <row r="11" spans="1:17" ht="18.75" customHeight="1">
      <c r="A11" s="101" t="s">
        <v>225</v>
      </c>
      <c r="B11" s="99" t="s">
        <v>363</v>
      </c>
      <c r="C11" s="99" t="s">
        <v>363</v>
      </c>
      <c r="D11" s="123" t="s">
        <v>397</v>
      </c>
      <c r="E11" s="125">
        <v>300</v>
      </c>
      <c r="F11" s="6"/>
      <c r="G11" s="6">
        <v>51000</v>
      </c>
      <c r="H11" s="6">
        <v>51000</v>
      </c>
      <c r="I11" s="6"/>
      <c r="J11" s="6"/>
      <c r="K11" s="6"/>
      <c r="L11" s="6"/>
      <c r="M11" s="6"/>
      <c r="N11" s="6"/>
      <c r="O11" s="6"/>
      <c r="P11" s="6"/>
      <c r="Q11" s="6"/>
    </row>
    <row r="12" spans="1:17" ht="18.75" customHeight="1">
      <c r="A12" s="101" t="s">
        <v>225</v>
      </c>
      <c r="B12" s="99" t="s">
        <v>364</v>
      </c>
      <c r="C12" s="99" t="s">
        <v>364</v>
      </c>
      <c r="D12" s="123" t="s">
        <v>399</v>
      </c>
      <c r="E12" s="125">
        <v>330</v>
      </c>
      <c r="F12" s="6"/>
      <c r="G12" s="6">
        <v>1155000</v>
      </c>
      <c r="H12" s="6">
        <v>1155000</v>
      </c>
      <c r="I12" s="6"/>
      <c r="J12" s="6"/>
      <c r="K12" s="6"/>
      <c r="L12" s="6"/>
      <c r="M12" s="6"/>
      <c r="N12" s="6"/>
      <c r="O12" s="6"/>
      <c r="P12" s="6"/>
      <c r="Q12" s="6"/>
    </row>
    <row r="13" spans="1:17" ht="18.75" customHeight="1">
      <c r="A13" s="101" t="s">
        <v>225</v>
      </c>
      <c r="B13" s="99" t="s">
        <v>365</v>
      </c>
      <c r="C13" s="99" t="s">
        <v>366</v>
      </c>
      <c r="D13" s="123" t="s">
        <v>401</v>
      </c>
      <c r="E13" s="125">
        <v>1</v>
      </c>
      <c r="F13" s="6"/>
      <c r="G13" s="6">
        <v>115000</v>
      </c>
      <c r="H13" s="6">
        <v>115000</v>
      </c>
      <c r="I13" s="6"/>
      <c r="J13" s="6"/>
      <c r="K13" s="6"/>
      <c r="L13" s="6"/>
      <c r="M13" s="6"/>
      <c r="N13" s="6"/>
      <c r="O13" s="6"/>
      <c r="P13" s="6"/>
      <c r="Q13" s="6"/>
    </row>
    <row r="14" spans="1:17" ht="18.75" customHeight="1">
      <c r="A14" s="101" t="s">
        <v>225</v>
      </c>
      <c r="B14" s="99" t="s">
        <v>367</v>
      </c>
      <c r="C14" s="99" t="s">
        <v>368</v>
      </c>
      <c r="D14" s="123" t="s">
        <v>399</v>
      </c>
      <c r="E14" s="125">
        <v>1</v>
      </c>
      <c r="F14" s="6"/>
      <c r="G14" s="6">
        <v>200000</v>
      </c>
      <c r="H14" s="6">
        <v>200000</v>
      </c>
      <c r="I14" s="6"/>
      <c r="J14" s="6"/>
      <c r="K14" s="6"/>
      <c r="L14" s="6"/>
      <c r="M14" s="6"/>
      <c r="N14" s="6"/>
      <c r="O14" s="6"/>
      <c r="P14" s="6"/>
      <c r="Q14" s="6"/>
    </row>
    <row r="15" spans="1:17" ht="18.75" customHeight="1">
      <c r="A15" s="101" t="s">
        <v>225</v>
      </c>
      <c r="B15" s="99" t="s">
        <v>369</v>
      </c>
      <c r="C15" s="99" t="s">
        <v>369</v>
      </c>
      <c r="D15" s="123" t="s">
        <v>399</v>
      </c>
      <c r="E15" s="125">
        <v>50</v>
      </c>
      <c r="F15" s="6"/>
      <c r="G15" s="6">
        <v>250000</v>
      </c>
      <c r="H15" s="6">
        <v>250000</v>
      </c>
      <c r="I15" s="6"/>
      <c r="J15" s="6"/>
      <c r="K15" s="6"/>
      <c r="L15" s="6"/>
      <c r="M15" s="6"/>
      <c r="N15" s="6"/>
      <c r="O15" s="6"/>
      <c r="P15" s="6"/>
      <c r="Q15" s="6"/>
    </row>
    <row r="16" spans="1:17" ht="18.75" customHeight="1">
      <c r="A16" s="229" t="s">
        <v>119</v>
      </c>
      <c r="B16" s="230"/>
      <c r="C16" s="230"/>
      <c r="D16" s="230"/>
      <c r="E16" s="231"/>
      <c r="F16" s="6"/>
      <c r="G16" s="6">
        <v>1771000</v>
      </c>
      <c r="H16" s="6">
        <v>1771000</v>
      </c>
      <c r="I16" s="6"/>
      <c r="J16" s="6"/>
      <c r="K16" s="6"/>
      <c r="L16" s="6"/>
      <c r="M16" s="6"/>
      <c r="N16" s="6"/>
      <c r="O16" s="6"/>
      <c r="P16" s="6"/>
      <c r="Q16" s="6"/>
    </row>
  </sheetData>
  <mergeCells count="16">
    <mergeCell ref="A16:E16"/>
    <mergeCell ref="H6:H7"/>
    <mergeCell ref="A3:Q3"/>
    <mergeCell ref="A5:A7"/>
    <mergeCell ref="B5:B7"/>
    <mergeCell ref="C5:C7"/>
    <mergeCell ref="D5:D7"/>
    <mergeCell ref="E5:E7"/>
    <mergeCell ref="F5:F7"/>
    <mergeCell ref="G5:Q5"/>
    <mergeCell ref="I6:I7"/>
    <mergeCell ref="J6:J7"/>
    <mergeCell ref="A4:F4"/>
    <mergeCell ref="K6:K7"/>
    <mergeCell ref="G6:G7"/>
    <mergeCell ref="L6:Q6"/>
  </mergeCells>
  <phoneticPr fontId="31" type="noConversion"/>
  <printOptions horizontalCentered="1"/>
  <pageMargins left="1" right="1" top="0.75" bottom="0.75" header="0" footer="0"/>
  <pageSetup paperSize="9" scale="60"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13"/>
  <sheetViews>
    <sheetView showZeros="0" workbookViewId="0">
      <pane ySplit="1" topLeftCell="A2" activePane="bottomLeft" state="frozen"/>
      <selection pane="bottomLeft" activeCell="F18" sqref="F18"/>
    </sheetView>
  </sheetViews>
  <sheetFormatPr defaultColWidth="9.109375" defaultRowHeight="14.25" customHeight="1"/>
  <cols>
    <col min="1" max="1" width="31.44140625" customWidth="1"/>
    <col min="2" max="3" width="21.88671875" customWidth="1"/>
    <col min="4" max="14" width="19" customWidth="1"/>
  </cols>
  <sheetData>
    <row r="1" spans="1:14" ht="14.25" customHeight="1">
      <c r="A1" s="1"/>
      <c r="B1" s="1"/>
      <c r="C1" s="1"/>
      <c r="D1" s="1"/>
      <c r="E1" s="1"/>
      <c r="F1" s="1"/>
      <c r="G1" s="1"/>
      <c r="H1" s="1"/>
      <c r="I1" s="1"/>
      <c r="J1" s="1"/>
      <c r="K1" s="1"/>
      <c r="L1" s="1"/>
      <c r="M1" s="1"/>
      <c r="N1" s="1"/>
    </row>
    <row r="2" spans="1:14" ht="15" customHeight="1">
      <c r="A2" s="31"/>
      <c r="B2" s="31"/>
      <c r="C2" s="19"/>
      <c r="D2" s="31"/>
      <c r="E2" s="31"/>
      <c r="F2" s="31"/>
      <c r="G2" s="31"/>
      <c r="H2" s="102"/>
      <c r="I2" s="31"/>
      <c r="J2" s="31"/>
      <c r="K2" s="31"/>
      <c r="L2" s="20"/>
      <c r="M2" s="85"/>
      <c r="N2" s="64" t="s">
        <v>370</v>
      </c>
    </row>
    <row r="3" spans="1:14" ht="34.5" customHeight="1">
      <c r="A3" s="247" t="str">
        <f>"2025"&amp;"年部门政府购买服务预算表"</f>
        <v>2025年部门政府购买服务预算表</v>
      </c>
      <c r="B3" s="248"/>
      <c r="C3" s="186"/>
      <c r="D3" s="248"/>
      <c r="E3" s="248"/>
      <c r="F3" s="248"/>
      <c r="G3" s="248"/>
      <c r="H3" s="249"/>
      <c r="I3" s="248"/>
      <c r="J3" s="248"/>
      <c r="K3" s="248"/>
      <c r="L3" s="186"/>
      <c r="M3" s="249"/>
      <c r="N3" s="248"/>
    </row>
    <row r="4" spans="1:14" ht="18.75" customHeight="1">
      <c r="A4" s="250" t="str">
        <f>"单位名称："&amp;"云县第一完全中学"</f>
        <v>单位名称：云县第一完全中学</v>
      </c>
      <c r="B4" s="251"/>
      <c r="C4" s="252"/>
      <c r="D4" s="103"/>
      <c r="E4" s="103"/>
      <c r="F4" s="103"/>
      <c r="G4" s="103"/>
      <c r="H4" s="102"/>
      <c r="I4" s="31"/>
      <c r="J4" s="31"/>
      <c r="K4" s="31"/>
      <c r="L4" s="95"/>
      <c r="M4" s="104"/>
      <c r="N4" s="64" t="s">
        <v>168</v>
      </c>
    </row>
    <row r="5" spans="1:14" ht="18.75" customHeight="1">
      <c r="A5" s="207" t="s">
        <v>354</v>
      </c>
      <c r="B5" s="235" t="s">
        <v>371</v>
      </c>
      <c r="C5" s="246" t="s">
        <v>372</v>
      </c>
      <c r="D5" s="236" t="s">
        <v>188</v>
      </c>
      <c r="E5" s="236"/>
      <c r="F5" s="236"/>
      <c r="G5" s="236"/>
      <c r="H5" s="167"/>
      <c r="I5" s="236"/>
      <c r="J5" s="236"/>
      <c r="K5" s="236"/>
      <c r="L5" s="195"/>
      <c r="M5" s="167"/>
      <c r="N5" s="237"/>
    </row>
    <row r="6" spans="1:14" ht="18.75" customHeight="1">
      <c r="A6" s="210"/>
      <c r="B6" s="232"/>
      <c r="C6" s="239"/>
      <c r="D6" s="232" t="s">
        <v>56</v>
      </c>
      <c r="E6" s="232" t="s">
        <v>59</v>
      </c>
      <c r="F6" s="232" t="s">
        <v>360</v>
      </c>
      <c r="G6" s="232" t="s">
        <v>361</v>
      </c>
      <c r="H6" s="239" t="s">
        <v>362</v>
      </c>
      <c r="I6" s="241" t="s">
        <v>79</v>
      </c>
      <c r="J6" s="241"/>
      <c r="K6" s="241"/>
      <c r="L6" s="242"/>
      <c r="M6" s="243"/>
      <c r="N6" s="233"/>
    </row>
    <row r="7" spans="1:14" ht="26.25" customHeight="1">
      <c r="A7" s="165"/>
      <c r="B7" s="233"/>
      <c r="C7" s="240"/>
      <c r="D7" s="233"/>
      <c r="E7" s="233"/>
      <c r="F7" s="233"/>
      <c r="G7" s="233"/>
      <c r="H7" s="240"/>
      <c r="I7" s="96" t="s">
        <v>58</v>
      </c>
      <c r="J7" s="96" t="s">
        <v>65</v>
      </c>
      <c r="K7" s="96" t="s">
        <v>196</v>
      </c>
      <c r="L7" s="35" t="s">
        <v>67</v>
      </c>
      <c r="M7" s="97" t="s">
        <v>68</v>
      </c>
      <c r="N7" s="96" t="s">
        <v>69</v>
      </c>
    </row>
    <row r="8" spans="1:14" ht="18.75" customHeight="1">
      <c r="A8" s="105">
        <v>1</v>
      </c>
      <c r="B8" s="105">
        <v>2</v>
      </c>
      <c r="C8" s="105">
        <v>3</v>
      </c>
      <c r="D8" s="105">
        <v>4</v>
      </c>
      <c r="E8" s="105">
        <v>5</v>
      </c>
      <c r="F8" s="105">
        <v>6</v>
      </c>
      <c r="G8" s="105">
        <v>7</v>
      </c>
      <c r="H8" s="105">
        <v>8</v>
      </c>
      <c r="I8" s="105">
        <v>9</v>
      </c>
      <c r="J8" s="105">
        <v>10</v>
      </c>
      <c r="K8" s="105">
        <v>11</v>
      </c>
      <c r="L8" s="105">
        <v>12</v>
      </c>
      <c r="M8" s="105">
        <v>13</v>
      </c>
      <c r="N8" s="105">
        <v>14</v>
      </c>
    </row>
    <row r="9" spans="1:14" ht="18.75" customHeight="1">
      <c r="A9" s="98"/>
      <c r="B9" s="99"/>
      <c r="C9" s="94"/>
      <c r="D9" s="6"/>
      <c r="E9" s="6"/>
      <c r="F9" s="6"/>
      <c r="G9" s="6"/>
      <c r="H9" s="6"/>
      <c r="I9" s="6"/>
      <c r="J9" s="6"/>
      <c r="K9" s="6"/>
      <c r="L9" s="6"/>
      <c r="M9" s="6"/>
      <c r="N9" s="6"/>
    </row>
    <row r="10" spans="1:14" ht="18.75" customHeight="1">
      <c r="A10" s="106"/>
      <c r="B10" s="99"/>
      <c r="C10" s="94"/>
      <c r="D10" s="6"/>
      <c r="E10" s="6"/>
      <c r="F10" s="6"/>
      <c r="G10" s="6"/>
      <c r="H10" s="6"/>
      <c r="I10" s="6"/>
      <c r="J10" s="6"/>
      <c r="K10" s="6"/>
      <c r="L10" s="6"/>
      <c r="M10" s="6"/>
      <c r="N10" s="6"/>
    </row>
    <row r="11" spans="1:14" ht="18.75" customHeight="1">
      <c r="A11" s="229" t="s">
        <v>119</v>
      </c>
      <c r="B11" s="230"/>
      <c r="C11" s="245"/>
      <c r="D11" s="6"/>
      <c r="E11" s="6"/>
      <c r="F11" s="6"/>
      <c r="G11" s="6"/>
      <c r="H11" s="6"/>
      <c r="I11" s="6"/>
      <c r="J11" s="6"/>
      <c r="K11" s="6"/>
      <c r="L11" s="6"/>
      <c r="M11" s="6"/>
      <c r="N11" s="6"/>
    </row>
    <row r="13" spans="1:14" ht="28.2" customHeight="1">
      <c r="C13" s="244" t="s">
        <v>395</v>
      </c>
      <c r="D13" s="244"/>
      <c r="E13" s="244"/>
    </row>
  </sheetData>
  <mergeCells count="14">
    <mergeCell ref="C13:E13"/>
    <mergeCell ref="A11:C11"/>
    <mergeCell ref="E6:E7"/>
    <mergeCell ref="C5:C7"/>
    <mergeCell ref="A3:N3"/>
    <mergeCell ref="A5:A7"/>
    <mergeCell ref="B5:B7"/>
    <mergeCell ref="D5:N5"/>
    <mergeCell ref="F6:F7"/>
    <mergeCell ref="G6:G7"/>
    <mergeCell ref="A4:C4"/>
    <mergeCell ref="H6:H7"/>
    <mergeCell ref="D6:D7"/>
    <mergeCell ref="I6:N6"/>
  </mergeCells>
  <phoneticPr fontId="31" type="noConversion"/>
  <printOptions horizontalCentered="1"/>
  <pageMargins left="1" right="1" top="0.75" bottom="0.75" header="0" footer="0"/>
  <pageSetup paperSize="9" scale="60"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11"/>
  <sheetViews>
    <sheetView showZeros="0" workbookViewId="0">
      <pane ySplit="1" topLeftCell="A2" activePane="bottomLeft" state="frozen"/>
      <selection pane="bottomLeft" activeCell="A11" sqref="A11:D11"/>
    </sheetView>
  </sheetViews>
  <sheetFormatPr defaultColWidth="9.109375" defaultRowHeight="14.25" customHeight="1"/>
  <cols>
    <col min="1" max="1" width="33" customWidth="1"/>
    <col min="2" max="4" width="17.5546875" customWidth="1"/>
    <col min="5" max="9" width="15.6640625" customWidth="1"/>
  </cols>
  <sheetData>
    <row r="1" spans="1:9" ht="14.25" customHeight="1">
      <c r="A1" s="1"/>
      <c r="B1" s="1"/>
      <c r="C1" s="1"/>
      <c r="D1" s="1"/>
      <c r="E1" s="1"/>
      <c r="F1" s="1"/>
      <c r="G1" s="1"/>
      <c r="H1" s="1"/>
      <c r="I1" s="1"/>
    </row>
    <row r="2" spans="1:9" ht="15" customHeight="1">
      <c r="A2" s="32"/>
      <c r="B2" s="32"/>
      <c r="C2" s="32"/>
      <c r="D2" s="51"/>
      <c r="G2" s="20"/>
      <c r="H2" s="20"/>
      <c r="I2" s="20" t="s">
        <v>373</v>
      </c>
    </row>
    <row r="3" spans="1:9" ht="27.75" customHeight="1">
      <c r="A3" s="234" t="str">
        <f>"2025"&amp;"年县对下转移支付预算表"</f>
        <v>2025年县对下转移支付预算表</v>
      </c>
      <c r="B3" s="201"/>
      <c r="C3" s="201"/>
      <c r="D3" s="201"/>
      <c r="E3" s="201"/>
      <c r="F3" s="201"/>
      <c r="G3" s="186"/>
      <c r="H3" s="186"/>
      <c r="I3" s="201"/>
    </row>
    <row r="4" spans="1:9" ht="18.75" customHeight="1">
      <c r="A4" s="253" t="str">
        <f>"单位名称："&amp;"云县第一完全中学"</f>
        <v>单位名称：云县第一完全中学</v>
      </c>
      <c r="B4" s="251"/>
      <c r="C4" s="251"/>
      <c r="D4" s="254"/>
      <c r="E4" s="160"/>
      <c r="G4" s="95"/>
      <c r="H4" s="95"/>
      <c r="I4" s="20" t="s">
        <v>168</v>
      </c>
    </row>
    <row r="5" spans="1:9" ht="18.75" customHeight="1">
      <c r="A5" s="132" t="s">
        <v>374</v>
      </c>
      <c r="B5" s="130" t="s">
        <v>188</v>
      </c>
      <c r="C5" s="166"/>
      <c r="D5" s="166"/>
      <c r="E5" s="130" t="s">
        <v>375</v>
      </c>
      <c r="F5" s="166"/>
      <c r="G5" s="195"/>
      <c r="H5" s="195"/>
      <c r="I5" s="131"/>
    </row>
    <row r="6" spans="1:9" ht="18.75" customHeight="1">
      <c r="A6" s="133"/>
      <c r="B6" s="73" t="s">
        <v>56</v>
      </c>
      <c r="C6" s="82" t="s">
        <v>59</v>
      </c>
      <c r="D6" s="107" t="s">
        <v>376</v>
      </c>
      <c r="E6" s="34" t="s">
        <v>377</v>
      </c>
      <c r="F6" s="34" t="s">
        <v>377</v>
      </c>
      <c r="G6" s="34" t="s">
        <v>377</v>
      </c>
      <c r="H6" s="34" t="s">
        <v>377</v>
      </c>
      <c r="I6" s="34" t="s">
        <v>377</v>
      </c>
    </row>
    <row r="7" spans="1:9" ht="18.75" customHeight="1">
      <c r="A7" s="34">
        <v>1</v>
      </c>
      <c r="B7" s="34">
        <v>2</v>
      </c>
      <c r="C7" s="34">
        <v>3</v>
      </c>
      <c r="D7" s="34">
        <v>4</v>
      </c>
      <c r="E7" s="34">
        <v>5</v>
      </c>
      <c r="F7" s="34">
        <v>6</v>
      </c>
      <c r="G7" s="34">
        <v>7</v>
      </c>
      <c r="H7" s="34">
        <v>8</v>
      </c>
      <c r="I7" s="34">
        <v>9</v>
      </c>
    </row>
    <row r="8" spans="1:9" ht="18.75" customHeight="1">
      <c r="A8" s="57"/>
      <c r="B8" s="6"/>
      <c r="C8" s="6"/>
      <c r="D8" s="6"/>
      <c r="E8" s="6"/>
      <c r="F8" s="6"/>
      <c r="G8" s="6"/>
      <c r="H8" s="6"/>
      <c r="I8" s="6"/>
    </row>
    <row r="9" spans="1:9" ht="18.75" customHeight="1">
      <c r="A9" s="108"/>
      <c r="B9" s="6"/>
      <c r="C9" s="6"/>
      <c r="D9" s="6"/>
      <c r="E9" s="6"/>
      <c r="F9" s="6"/>
      <c r="G9" s="6"/>
      <c r="H9" s="6"/>
      <c r="I9" s="6"/>
    </row>
    <row r="11" spans="1:9" ht="14.25" customHeight="1">
      <c r="A11" s="244" t="s">
        <v>408</v>
      </c>
      <c r="B11" s="244"/>
      <c r="C11" s="244"/>
      <c r="D11" s="244"/>
    </row>
  </sheetData>
  <mergeCells count="6">
    <mergeCell ref="A11:D11"/>
    <mergeCell ref="A3:I3"/>
    <mergeCell ref="A5:A6"/>
    <mergeCell ref="B5:D5"/>
    <mergeCell ref="E5:I5"/>
    <mergeCell ref="A4:E4"/>
  </mergeCells>
  <phoneticPr fontId="31" type="noConversion"/>
  <printOptions horizontalCentered="1"/>
  <pageMargins left="1" right="1" top="0.75" bottom="0.75" header="0" footer="0"/>
  <pageSetup paperSize="9" scale="58"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10"/>
  <sheetViews>
    <sheetView showZeros="0" workbookViewId="0">
      <pane ySplit="1" topLeftCell="A2" activePane="bottomLeft" state="frozen"/>
      <selection pane="bottomLeft" activeCell="D19" sqref="D19"/>
    </sheetView>
  </sheetViews>
  <sheetFormatPr defaultColWidth="9.109375" defaultRowHeight="12" customHeight="1"/>
  <cols>
    <col min="1" max="1" width="34.33203125" customWidth="1"/>
    <col min="2" max="2" width="29" customWidth="1"/>
    <col min="3" max="5" width="23.5546875" customWidth="1"/>
    <col min="6" max="6" width="11.33203125" customWidth="1"/>
    <col min="7" max="7" width="25.109375" customWidth="1"/>
    <col min="8" max="8" width="15.5546875" customWidth="1"/>
    <col min="9" max="9" width="13.44140625" customWidth="1"/>
    <col min="10" max="10" width="18.88671875" customWidth="1"/>
  </cols>
  <sheetData>
    <row r="1" spans="1:10" s="118" customFormat="1" ht="12" customHeight="1">
      <c r="A1" s="117"/>
      <c r="B1" s="117"/>
      <c r="C1" s="117"/>
      <c r="D1" s="117"/>
      <c r="E1" s="117"/>
      <c r="F1" s="117"/>
      <c r="G1" s="117"/>
      <c r="H1" s="117"/>
      <c r="I1" s="117"/>
      <c r="J1" s="117"/>
    </row>
    <row r="2" spans="1:10" ht="15" customHeight="1">
      <c r="J2" s="20" t="s">
        <v>378</v>
      </c>
    </row>
    <row r="3" spans="1:10" ht="36" customHeight="1">
      <c r="A3" s="156" t="str">
        <f>"2025"&amp;"年县对下转移支付绩效目标表"</f>
        <v>2025年县对下转移支付绩效目标表</v>
      </c>
      <c r="B3" s="201"/>
      <c r="C3" s="201"/>
      <c r="D3" s="201"/>
      <c r="E3" s="201"/>
      <c r="F3" s="186"/>
      <c r="G3" s="201"/>
      <c r="H3" s="186"/>
      <c r="I3" s="186"/>
      <c r="J3" s="201"/>
    </row>
    <row r="4" spans="1:10" ht="18.75" customHeight="1">
      <c r="A4" s="170" t="str">
        <f>"单位名称："&amp;"云县第一完全中学"</f>
        <v>单位名称：云县第一完全中学</v>
      </c>
      <c r="B4" s="215"/>
      <c r="C4" s="215"/>
      <c r="D4" s="215"/>
      <c r="E4" s="215"/>
      <c r="F4" s="216"/>
      <c r="G4" s="215"/>
      <c r="H4" s="216"/>
    </row>
    <row r="5" spans="1:10" ht="18.75" customHeight="1">
      <c r="A5" s="36" t="s">
        <v>280</v>
      </c>
      <c r="B5" s="36" t="s">
        <v>281</v>
      </c>
      <c r="C5" s="36" t="s">
        <v>282</v>
      </c>
      <c r="D5" s="36" t="s">
        <v>283</v>
      </c>
      <c r="E5" s="36" t="s">
        <v>284</v>
      </c>
      <c r="F5" s="86" t="s">
        <v>285</v>
      </c>
      <c r="G5" s="36" t="s">
        <v>286</v>
      </c>
      <c r="H5" s="86" t="s">
        <v>287</v>
      </c>
      <c r="I5" s="86" t="s">
        <v>288</v>
      </c>
      <c r="J5" s="36" t="s">
        <v>289</v>
      </c>
    </row>
    <row r="6" spans="1:10" ht="18.75" customHeight="1">
      <c r="A6" s="36">
        <v>1</v>
      </c>
      <c r="B6" s="36">
        <v>2</v>
      </c>
      <c r="C6" s="36">
        <v>3</v>
      </c>
      <c r="D6" s="36">
        <v>4</v>
      </c>
      <c r="E6" s="36">
        <v>5</v>
      </c>
      <c r="F6" s="86">
        <v>6</v>
      </c>
      <c r="G6" s="36">
        <v>7</v>
      </c>
      <c r="H6" s="86">
        <v>8</v>
      </c>
      <c r="I6" s="86">
        <v>9</v>
      </c>
      <c r="J6" s="36">
        <v>10</v>
      </c>
    </row>
    <row r="7" spans="1:10" ht="18.75" customHeight="1">
      <c r="A7" s="77"/>
      <c r="B7" s="87"/>
      <c r="C7" s="87"/>
      <c r="D7" s="87"/>
      <c r="E7" s="88"/>
      <c r="F7" s="48"/>
      <c r="G7" s="88"/>
      <c r="H7" s="48"/>
      <c r="I7" s="48"/>
      <c r="J7" s="88"/>
    </row>
    <row r="8" spans="1:10" ht="18.75" customHeight="1">
      <c r="A8" s="109"/>
      <c r="B8" s="77"/>
      <c r="C8" s="77"/>
      <c r="D8" s="77"/>
      <c r="E8" s="77"/>
      <c r="F8" s="110"/>
      <c r="G8" s="77"/>
      <c r="H8" s="77"/>
      <c r="I8" s="77"/>
      <c r="J8" s="77"/>
    </row>
    <row r="9" spans="1:10" ht="30" customHeight="1"/>
    <row r="10" spans="1:10" ht="30.6" customHeight="1">
      <c r="B10" s="255" t="s">
        <v>409</v>
      </c>
      <c r="C10" s="255"/>
      <c r="D10" s="255"/>
    </row>
  </sheetData>
  <mergeCells count="3">
    <mergeCell ref="A3:J3"/>
    <mergeCell ref="A4:H4"/>
    <mergeCell ref="B10:D10"/>
  </mergeCells>
  <phoneticPr fontId="31" type="noConversion"/>
  <printOptions horizontalCentered="1"/>
  <pageMargins left="1" right="1" top="0.75" bottom="0.75" header="0" footer="0"/>
  <pageSetup paperSize="9" scale="69"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0"/>
  <sheetViews>
    <sheetView showZeros="0" workbookViewId="0">
      <pane ySplit="1" topLeftCell="A2" activePane="bottomLeft" state="frozen"/>
      <selection pane="bottomLeft" activeCell="H17" sqref="H17"/>
    </sheetView>
  </sheetViews>
  <sheetFormatPr defaultColWidth="9.109375" defaultRowHeight="12" customHeight="1"/>
  <cols>
    <col min="1" max="1" width="29" customWidth="1"/>
    <col min="2" max="2" width="18.6640625" customWidth="1"/>
    <col min="3" max="3" width="24.88671875" customWidth="1"/>
    <col min="4" max="4" width="23.5546875" customWidth="1"/>
    <col min="5" max="5" width="17.88671875" customWidth="1"/>
    <col min="6" max="6" width="18.44140625" customWidth="1"/>
    <col min="7" max="7" width="20.88671875" customWidth="1"/>
    <col min="8" max="8" width="15.5546875" customWidth="1"/>
  </cols>
  <sheetData>
    <row r="1" spans="1:8" s="118" customFormat="1" ht="12" customHeight="1">
      <c r="A1" s="117"/>
      <c r="B1" s="117"/>
      <c r="C1" s="117"/>
      <c r="D1" s="117"/>
      <c r="E1" s="117"/>
      <c r="F1" s="117"/>
      <c r="G1" s="117"/>
      <c r="H1" s="117"/>
    </row>
    <row r="2" spans="1:8" ht="15" customHeight="1">
      <c r="A2" s="29"/>
      <c r="B2" s="29"/>
      <c r="C2" s="29"/>
      <c r="D2" s="29"/>
      <c r="E2" s="29"/>
      <c r="F2" s="29"/>
      <c r="G2" s="29"/>
      <c r="H2" s="2" t="s">
        <v>379</v>
      </c>
    </row>
    <row r="3" spans="1:8" ht="34.5" customHeight="1">
      <c r="A3" s="259" t="str">
        <f>"2025"&amp;"年新增资产配置表"</f>
        <v>2025年新增资产配置表</v>
      </c>
      <c r="B3" s="201"/>
      <c r="C3" s="201"/>
      <c r="D3" s="201"/>
      <c r="E3" s="201"/>
      <c r="F3" s="201"/>
      <c r="G3" s="201"/>
      <c r="H3" s="201"/>
    </row>
    <row r="4" spans="1:8" ht="18.75" customHeight="1">
      <c r="A4" s="238" t="str">
        <f>"单位名称："&amp;"云县第一完全中学"</f>
        <v>单位名称：云县第一完全中学</v>
      </c>
      <c r="B4" s="212"/>
      <c r="C4" s="215"/>
      <c r="H4" s="111" t="s">
        <v>168</v>
      </c>
    </row>
    <row r="5" spans="1:8" ht="18.75" customHeight="1">
      <c r="A5" s="207" t="s">
        <v>181</v>
      </c>
      <c r="B5" s="207" t="s">
        <v>380</v>
      </c>
      <c r="C5" s="207" t="s">
        <v>381</v>
      </c>
      <c r="D5" s="207" t="s">
        <v>382</v>
      </c>
      <c r="E5" s="207" t="s">
        <v>383</v>
      </c>
      <c r="F5" s="260" t="s">
        <v>384</v>
      </c>
      <c r="G5" s="236"/>
      <c r="H5" s="237"/>
    </row>
    <row r="6" spans="1:8" ht="18.75" customHeight="1">
      <c r="A6" s="165"/>
      <c r="B6" s="165"/>
      <c r="C6" s="165"/>
      <c r="D6" s="165"/>
      <c r="E6" s="165"/>
      <c r="F6" s="36" t="s">
        <v>358</v>
      </c>
      <c r="G6" s="36" t="s">
        <v>385</v>
      </c>
      <c r="H6" s="36" t="s">
        <v>340</v>
      </c>
    </row>
    <row r="7" spans="1:8" ht="18.75" customHeight="1">
      <c r="A7" s="36">
        <v>1</v>
      </c>
      <c r="B7" s="36">
        <v>2</v>
      </c>
      <c r="C7" s="36">
        <v>3</v>
      </c>
      <c r="D7" s="36">
        <v>4</v>
      </c>
      <c r="E7" s="36">
        <v>5</v>
      </c>
      <c r="F7" s="36">
        <v>6</v>
      </c>
      <c r="G7" s="36">
        <v>7</v>
      </c>
      <c r="H7" s="36">
        <v>8</v>
      </c>
    </row>
    <row r="8" spans="1:8" ht="18.75" customHeight="1">
      <c r="A8" s="36" t="s">
        <v>71</v>
      </c>
      <c r="B8" s="36" t="s">
        <v>402</v>
      </c>
      <c r="C8" s="99" t="s">
        <v>403</v>
      </c>
      <c r="D8" s="99" t="s">
        <v>364</v>
      </c>
      <c r="E8" s="36" t="s">
        <v>398</v>
      </c>
      <c r="F8" s="36">
        <v>330</v>
      </c>
      <c r="G8" s="36">
        <v>3500</v>
      </c>
      <c r="H8" s="36">
        <v>1155000</v>
      </c>
    </row>
    <row r="9" spans="1:8" ht="18.75" customHeight="1">
      <c r="A9" s="36" t="s">
        <v>71</v>
      </c>
      <c r="B9" s="36" t="s">
        <v>402</v>
      </c>
      <c r="C9" s="99" t="s">
        <v>406</v>
      </c>
      <c r="D9" s="99" t="s">
        <v>366</v>
      </c>
      <c r="E9" s="36" t="s">
        <v>400</v>
      </c>
      <c r="F9" s="36">
        <v>1</v>
      </c>
      <c r="G9" s="36">
        <v>115000</v>
      </c>
      <c r="H9" s="36">
        <v>115000</v>
      </c>
    </row>
    <row r="10" spans="1:8" ht="18.75" customHeight="1">
      <c r="A10" s="36" t="s">
        <v>71</v>
      </c>
      <c r="B10" s="36" t="s">
        <v>402</v>
      </c>
      <c r="C10" s="99" t="s">
        <v>404</v>
      </c>
      <c r="D10" s="99" t="s">
        <v>368</v>
      </c>
      <c r="E10" s="36" t="s">
        <v>398</v>
      </c>
      <c r="F10" s="36">
        <v>1</v>
      </c>
      <c r="G10" s="36">
        <v>200000</v>
      </c>
      <c r="H10" s="36">
        <v>200000</v>
      </c>
    </row>
    <row r="11" spans="1:8" ht="18.75" customHeight="1">
      <c r="A11" s="36" t="s">
        <v>71</v>
      </c>
      <c r="B11" s="36" t="s">
        <v>402</v>
      </c>
      <c r="C11" s="99" t="s">
        <v>405</v>
      </c>
      <c r="D11" s="99" t="s">
        <v>369</v>
      </c>
      <c r="E11" s="36" t="s">
        <v>398</v>
      </c>
      <c r="F11" s="36">
        <v>50</v>
      </c>
      <c r="G11" s="36">
        <v>5000</v>
      </c>
      <c r="H11" s="36">
        <v>250000</v>
      </c>
    </row>
    <row r="12" spans="1:8" ht="18.75" customHeight="1">
      <c r="A12" s="36"/>
      <c r="B12" s="36"/>
      <c r="C12" s="36"/>
      <c r="D12" s="36"/>
      <c r="E12" s="36"/>
      <c r="F12" s="36"/>
      <c r="G12" s="36"/>
      <c r="H12" s="36"/>
    </row>
    <row r="13" spans="1:8" ht="18.75" customHeight="1">
      <c r="A13" s="36"/>
      <c r="B13" s="36"/>
      <c r="C13" s="36"/>
      <c r="D13" s="36"/>
      <c r="E13" s="36"/>
      <c r="F13" s="36"/>
      <c r="G13" s="36"/>
      <c r="H13" s="36"/>
    </row>
    <row r="14" spans="1:8" ht="18.75" customHeight="1">
      <c r="A14" s="36"/>
      <c r="B14" s="36"/>
      <c r="C14" s="36"/>
      <c r="D14" s="36"/>
      <c r="E14" s="36"/>
      <c r="F14" s="36"/>
      <c r="G14" s="36"/>
      <c r="H14" s="36"/>
    </row>
    <row r="15" spans="1:8" ht="18.75" customHeight="1">
      <c r="A15" s="36"/>
      <c r="B15" s="36"/>
      <c r="C15" s="36"/>
      <c r="D15" s="36"/>
      <c r="E15" s="36"/>
      <c r="F15" s="36"/>
      <c r="G15" s="36"/>
      <c r="H15" s="36"/>
    </row>
    <row r="16" spans="1:8" ht="18.75" customHeight="1">
      <c r="A16" s="36"/>
      <c r="B16" s="36"/>
      <c r="C16" s="36"/>
      <c r="D16" s="36"/>
      <c r="E16" s="36"/>
      <c r="F16" s="36"/>
      <c r="G16" s="36"/>
      <c r="H16" s="36"/>
    </row>
    <row r="17" spans="1:8" ht="18.75" customHeight="1">
      <c r="A17" s="36"/>
      <c r="B17" s="36"/>
      <c r="C17" s="36"/>
      <c r="D17" s="36"/>
      <c r="E17" s="36"/>
      <c r="F17" s="36"/>
      <c r="G17" s="36"/>
      <c r="H17" s="36"/>
    </row>
    <row r="18" spans="1:8" ht="18.75" customHeight="1">
      <c r="A18" s="36"/>
      <c r="B18" s="36"/>
      <c r="C18" s="36"/>
      <c r="D18" s="36"/>
      <c r="E18" s="36"/>
      <c r="F18" s="36"/>
      <c r="G18" s="36"/>
      <c r="H18" s="36"/>
    </row>
    <row r="19" spans="1:8" ht="19.8" customHeight="1">
      <c r="A19" s="87"/>
      <c r="B19" s="87"/>
      <c r="C19" s="57"/>
      <c r="D19" s="57"/>
      <c r="E19" s="57"/>
      <c r="F19" s="112"/>
      <c r="G19" s="6"/>
      <c r="H19" s="6"/>
    </row>
    <row r="20" spans="1:8" ht="18.75" customHeight="1">
      <c r="A20" s="256" t="s">
        <v>56</v>
      </c>
      <c r="B20" s="257"/>
      <c r="C20" s="257"/>
      <c r="D20" s="257"/>
      <c r="E20" s="258"/>
      <c r="F20" s="112"/>
      <c r="G20" s="6"/>
      <c r="H20" s="6">
        <f>SUM(H8:H11)</f>
        <v>1720000</v>
      </c>
    </row>
  </sheetData>
  <mergeCells count="9">
    <mergeCell ref="A20:E20"/>
    <mergeCell ref="A3:H3"/>
    <mergeCell ref="A5:A6"/>
    <mergeCell ref="C5:C6"/>
    <mergeCell ref="D5:D6"/>
    <mergeCell ref="E5:E6"/>
    <mergeCell ref="F5:H5"/>
    <mergeCell ref="B5:B6"/>
    <mergeCell ref="A4:C4"/>
  </mergeCells>
  <phoneticPr fontId="31" type="noConversion"/>
  <pageMargins left="0.36" right="0.1" top="0.26" bottom="0.26" header="0" footer="0"/>
  <pageSetup paperSize="9" scale="81" orientation="landscape"/>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4"/>
  <sheetViews>
    <sheetView showZeros="0" workbookViewId="0">
      <pane ySplit="1" topLeftCell="A2" activePane="bottomLeft" state="frozen"/>
      <selection pane="bottomLeft" activeCell="E19" sqref="E19"/>
    </sheetView>
  </sheetViews>
  <sheetFormatPr defaultColWidth="9.109375" defaultRowHeight="14.25" customHeight="1"/>
  <cols>
    <col min="1" max="1" width="13.44140625" customWidth="1"/>
    <col min="2" max="2" width="43.88671875" customWidth="1"/>
    <col min="3" max="3" width="23.88671875" customWidth="1"/>
    <col min="4" max="4" width="11.109375" customWidth="1"/>
    <col min="5" max="5" width="33.109375" customWidth="1"/>
    <col min="6" max="6" width="9.88671875" customWidth="1"/>
    <col min="7" max="7" width="17.6640625" customWidth="1"/>
    <col min="8" max="11" width="15.44140625" customWidth="1"/>
  </cols>
  <sheetData>
    <row r="1" spans="1:11" ht="14.25" customHeight="1">
      <c r="A1" s="1"/>
      <c r="B1" s="1"/>
      <c r="C1" s="1"/>
      <c r="D1" s="1"/>
      <c r="E1" s="1"/>
      <c r="F1" s="1"/>
      <c r="G1" s="1"/>
      <c r="H1" s="1"/>
      <c r="I1" s="1"/>
      <c r="J1" s="1"/>
      <c r="K1" s="1"/>
    </row>
    <row r="2" spans="1:11" ht="15" customHeight="1">
      <c r="D2" s="52"/>
      <c r="E2" s="52"/>
      <c r="F2" s="52"/>
      <c r="G2" s="52"/>
      <c r="H2" s="32"/>
      <c r="I2" s="32"/>
      <c r="J2" s="32"/>
      <c r="K2" s="20" t="s">
        <v>386</v>
      </c>
    </row>
    <row r="3" spans="1:11" ht="42.75" customHeight="1">
      <c r="A3" s="126" t="str">
        <f>"2025"&amp;"年转移支付补助项目支出预算表"</f>
        <v>2025年转移支付补助项目支出预算表</v>
      </c>
      <c r="B3" s="201"/>
      <c r="C3" s="201"/>
      <c r="D3" s="201"/>
      <c r="E3" s="201"/>
      <c r="F3" s="201"/>
      <c r="G3" s="201"/>
      <c r="H3" s="201"/>
      <c r="I3" s="201"/>
      <c r="J3" s="201"/>
      <c r="K3" s="201"/>
    </row>
    <row r="4" spans="1:11" ht="18.75" customHeight="1">
      <c r="A4" s="211" t="str">
        <f>"单位名称："&amp;"云县第一完全中学"</f>
        <v>单位名称：云县第一完全中学</v>
      </c>
      <c r="B4" s="212"/>
      <c r="C4" s="212"/>
      <c r="D4" s="212"/>
      <c r="E4" s="212"/>
      <c r="F4" s="212"/>
      <c r="G4" s="212"/>
      <c r="H4" s="81"/>
      <c r="I4" s="81"/>
      <c r="J4" s="81"/>
      <c r="K4" s="113" t="s">
        <v>168</v>
      </c>
    </row>
    <row r="5" spans="1:11" ht="18.75" customHeight="1">
      <c r="A5" s="164" t="s">
        <v>256</v>
      </c>
      <c r="B5" s="164" t="s">
        <v>183</v>
      </c>
      <c r="C5" s="164" t="s">
        <v>257</v>
      </c>
      <c r="D5" s="207" t="s">
        <v>184</v>
      </c>
      <c r="E5" s="207" t="s">
        <v>185</v>
      </c>
      <c r="F5" s="207" t="s">
        <v>258</v>
      </c>
      <c r="G5" s="207" t="s">
        <v>259</v>
      </c>
      <c r="H5" s="132" t="s">
        <v>56</v>
      </c>
      <c r="I5" s="130" t="s">
        <v>387</v>
      </c>
      <c r="J5" s="166"/>
      <c r="K5" s="131"/>
    </row>
    <row r="6" spans="1:11" ht="18.75" customHeight="1">
      <c r="A6" s="203"/>
      <c r="B6" s="203"/>
      <c r="C6" s="203"/>
      <c r="D6" s="210"/>
      <c r="E6" s="210"/>
      <c r="F6" s="210"/>
      <c r="G6" s="210"/>
      <c r="H6" s="197"/>
      <c r="I6" s="207" t="s">
        <v>59</v>
      </c>
      <c r="J6" s="207" t="s">
        <v>60</v>
      </c>
      <c r="K6" s="207" t="s">
        <v>61</v>
      </c>
    </row>
    <row r="7" spans="1:11" ht="18.75" customHeight="1">
      <c r="A7" s="190"/>
      <c r="B7" s="190"/>
      <c r="C7" s="190"/>
      <c r="D7" s="165"/>
      <c r="E7" s="165"/>
      <c r="F7" s="165"/>
      <c r="G7" s="165"/>
      <c r="H7" s="133"/>
      <c r="I7" s="165" t="s">
        <v>58</v>
      </c>
      <c r="J7" s="165"/>
      <c r="K7" s="165"/>
    </row>
    <row r="8" spans="1:11" ht="18.75" customHeight="1">
      <c r="A8" s="24">
        <v>1</v>
      </c>
      <c r="B8" s="24">
        <v>2</v>
      </c>
      <c r="C8" s="24">
        <v>3</v>
      </c>
      <c r="D8" s="24">
        <v>4</v>
      </c>
      <c r="E8" s="24">
        <v>5</v>
      </c>
      <c r="F8" s="24">
        <v>6</v>
      </c>
      <c r="G8" s="24">
        <v>7</v>
      </c>
      <c r="H8" s="24">
        <v>8</v>
      </c>
      <c r="I8" s="24">
        <v>9</v>
      </c>
      <c r="J8" s="114">
        <v>10</v>
      </c>
      <c r="K8" s="114">
        <v>11</v>
      </c>
    </row>
    <row r="9" spans="1:11" ht="18.75" customHeight="1">
      <c r="A9" s="57"/>
      <c r="B9" s="77"/>
      <c r="C9" s="57"/>
      <c r="D9" s="57"/>
      <c r="E9" s="57"/>
      <c r="F9" s="57"/>
      <c r="G9" s="57"/>
      <c r="H9" s="6"/>
      <c r="I9" s="6"/>
      <c r="J9" s="6"/>
      <c r="K9" s="6"/>
    </row>
    <row r="10" spans="1:11" ht="18.75" customHeight="1">
      <c r="A10" s="77"/>
      <c r="B10" s="77"/>
      <c r="C10" s="77"/>
      <c r="D10" s="77"/>
      <c r="E10" s="77"/>
      <c r="F10" s="77"/>
      <c r="G10" s="77"/>
      <c r="H10" s="6"/>
      <c r="I10" s="6"/>
      <c r="J10" s="6"/>
      <c r="K10" s="6"/>
    </row>
    <row r="11" spans="1:11" ht="18.75" customHeight="1">
      <c r="A11" s="192" t="s">
        <v>119</v>
      </c>
      <c r="B11" s="205"/>
      <c r="C11" s="205"/>
      <c r="D11" s="205"/>
      <c r="E11" s="205"/>
      <c r="F11" s="205"/>
      <c r="G11" s="206"/>
      <c r="H11" s="6"/>
      <c r="I11" s="6"/>
      <c r="J11" s="6"/>
      <c r="K11" s="6"/>
    </row>
    <row r="14" spans="1:11" ht="14.25" customHeight="1">
      <c r="B14" s="255" t="s">
        <v>396</v>
      </c>
      <c r="C14" s="255"/>
      <c r="D14" s="255"/>
      <c r="E14" s="255"/>
      <c r="F14" s="255"/>
      <c r="G14" s="255"/>
    </row>
  </sheetData>
  <mergeCells count="16">
    <mergeCell ref="B14:G14"/>
    <mergeCell ref="A11:G11"/>
    <mergeCell ref="I6:I7"/>
    <mergeCell ref="A3:K3"/>
    <mergeCell ref="E5:E7"/>
    <mergeCell ref="A5:A7"/>
    <mergeCell ref="B5:B7"/>
    <mergeCell ref="A4:G4"/>
    <mergeCell ref="K6:K7"/>
    <mergeCell ref="I5:K5"/>
    <mergeCell ref="C5:C7"/>
    <mergeCell ref="F5:F7"/>
    <mergeCell ref="G5:G7"/>
    <mergeCell ref="H5:H7"/>
    <mergeCell ref="J6:J7"/>
    <mergeCell ref="D5:D7"/>
  </mergeCells>
  <phoneticPr fontId="31" type="noConversion"/>
  <printOptions horizontalCentered="1"/>
  <pageMargins left="0.39" right="0.39" top="0.57999999999999996" bottom="0.57999999999999996" header="0.5" footer="0.5"/>
  <pageSetup paperSize="9" scale="57"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5"/>
  <sheetViews>
    <sheetView showZeros="0" workbookViewId="0">
      <pane ySplit="1" topLeftCell="A2" activePane="bottomLeft" state="frozen"/>
      <selection pane="bottomLeft" activeCell="D14" sqref="D14"/>
    </sheetView>
  </sheetViews>
  <sheetFormatPr defaultColWidth="9.109375" defaultRowHeight="14.25" customHeight="1"/>
  <cols>
    <col min="1" max="1" width="29.44140625" customWidth="1"/>
    <col min="2" max="2" width="23.109375" customWidth="1"/>
    <col min="3" max="3" width="31.5546875" customWidth="1"/>
    <col min="4" max="4" width="20.44140625" customWidth="1"/>
    <col min="5" max="7" width="23.88671875" customWidth="1"/>
  </cols>
  <sheetData>
    <row r="1" spans="1:7" ht="14.25" customHeight="1">
      <c r="A1" s="1"/>
      <c r="B1" s="1"/>
      <c r="C1" s="1"/>
      <c r="D1" s="1"/>
      <c r="E1" s="1"/>
      <c r="F1" s="1"/>
      <c r="G1" s="1"/>
    </row>
    <row r="2" spans="1:7" ht="15" customHeight="1">
      <c r="A2" s="29"/>
      <c r="B2" s="29"/>
      <c r="C2" s="29"/>
      <c r="D2" s="80"/>
      <c r="E2" s="79"/>
      <c r="F2" s="79"/>
      <c r="G2" s="113" t="s">
        <v>388</v>
      </c>
    </row>
    <row r="3" spans="1:7" ht="36.75" customHeight="1">
      <c r="A3" s="156" t="str">
        <f>"2025"&amp;"年部门项目中期规划预算表"</f>
        <v>2025年部门项目中期规划预算表</v>
      </c>
      <c r="B3" s="201"/>
      <c r="C3" s="201"/>
      <c r="D3" s="201"/>
      <c r="E3" s="201"/>
      <c r="F3" s="201"/>
      <c r="G3" s="201"/>
    </row>
    <row r="4" spans="1:7" ht="18.75" customHeight="1">
      <c r="A4" s="170" t="str">
        <f>"单位名称："&amp;"云县第一完全中学"</f>
        <v>单位名称：云县第一完全中学</v>
      </c>
      <c r="B4" s="212"/>
      <c r="C4" s="212"/>
      <c r="D4" s="212"/>
      <c r="E4" s="81"/>
      <c r="F4" s="81"/>
      <c r="G4" s="113" t="s">
        <v>168</v>
      </c>
    </row>
    <row r="5" spans="1:7" ht="18.75" customHeight="1">
      <c r="A5" s="164" t="s">
        <v>257</v>
      </c>
      <c r="B5" s="164" t="s">
        <v>256</v>
      </c>
      <c r="C5" s="164" t="s">
        <v>183</v>
      </c>
      <c r="D5" s="207" t="s">
        <v>389</v>
      </c>
      <c r="E5" s="130" t="s">
        <v>59</v>
      </c>
      <c r="F5" s="166"/>
      <c r="G5" s="131"/>
    </row>
    <row r="6" spans="1:7" ht="18.75" customHeight="1">
      <c r="A6" s="203"/>
      <c r="B6" s="203"/>
      <c r="C6" s="203"/>
      <c r="D6" s="210"/>
      <c r="E6" s="263" t="str">
        <f>"2025"&amp;"年"</f>
        <v>2025年</v>
      </c>
      <c r="F6" s="263" t="str">
        <f>"2025"+1&amp;"年"</f>
        <v>2026年</v>
      </c>
      <c r="G6" s="264" t="str">
        <f>"2025"+2&amp;"年"</f>
        <v>2027年</v>
      </c>
    </row>
    <row r="7" spans="1:7" ht="18.75" customHeight="1">
      <c r="A7" s="190"/>
      <c r="B7" s="190"/>
      <c r="C7" s="190"/>
      <c r="D7" s="165"/>
      <c r="E7" s="190" t="s">
        <v>58</v>
      </c>
      <c r="F7" s="190"/>
      <c r="G7" s="165"/>
    </row>
    <row r="8" spans="1:7" ht="18.75" customHeight="1">
      <c r="A8" s="24">
        <v>1</v>
      </c>
      <c r="B8" s="24">
        <v>2</v>
      </c>
      <c r="C8" s="24">
        <v>3</v>
      </c>
      <c r="D8" s="24">
        <v>4</v>
      </c>
      <c r="E8" s="24">
        <v>5</v>
      </c>
      <c r="F8" s="24">
        <v>6</v>
      </c>
      <c r="G8" s="114">
        <v>7</v>
      </c>
    </row>
    <row r="9" spans="1:7" ht="18.75" customHeight="1">
      <c r="A9" s="77" t="s">
        <v>71</v>
      </c>
      <c r="B9" s="44"/>
      <c r="C9" s="44"/>
      <c r="D9" s="77"/>
      <c r="E9" s="6">
        <v>1209137</v>
      </c>
      <c r="F9" s="6">
        <v>1209137</v>
      </c>
      <c r="G9" s="6">
        <v>1209137</v>
      </c>
    </row>
    <row r="10" spans="1:7" ht="18.75" customHeight="1">
      <c r="A10" s="115" t="s">
        <v>71</v>
      </c>
      <c r="B10" s="77"/>
      <c r="C10" s="77"/>
      <c r="D10" s="77"/>
      <c r="E10" s="6">
        <v>1209137</v>
      </c>
      <c r="F10" s="6">
        <v>1209137</v>
      </c>
      <c r="G10" s="6">
        <v>1209137</v>
      </c>
    </row>
    <row r="11" spans="1:7" ht="18.75" customHeight="1">
      <c r="A11" s="78"/>
      <c r="B11" s="77" t="s">
        <v>390</v>
      </c>
      <c r="C11" s="77" t="s">
        <v>268</v>
      </c>
      <c r="D11" s="77" t="s">
        <v>391</v>
      </c>
      <c r="E11" s="6">
        <v>500000</v>
      </c>
      <c r="F11" s="6">
        <v>500000</v>
      </c>
      <c r="G11" s="6">
        <v>500000</v>
      </c>
    </row>
    <row r="12" spans="1:7" ht="29.4" customHeight="1">
      <c r="A12" s="78"/>
      <c r="B12" s="77" t="s">
        <v>390</v>
      </c>
      <c r="C12" s="77" t="s">
        <v>277</v>
      </c>
      <c r="D12" s="77" t="s">
        <v>391</v>
      </c>
      <c r="E12" s="6">
        <v>204188</v>
      </c>
      <c r="F12" s="6">
        <v>204188</v>
      </c>
      <c r="G12" s="6">
        <v>204188</v>
      </c>
    </row>
    <row r="13" spans="1:7" ht="18.75" customHeight="1">
      <c r="A13" s="78"/>
      <c r="B13" s="77" t="s">
        <v>390</v>
      </c>
      <c r="C13" s="77" t="s">
        <v>273</v>
      </c>
      <c r="D13" s="77" t="s">
        <v>391</v>
      </c>
      <c r="E13" s="6">
        <v>104949</v>
      </c>
      <c r="F13" s="6">
        <v>104949</v>
      </c>
      <c r="G13" s="6">
        <v>104949</v>
      </c>
    </row>
    <row r="14" spans="1:7" ht="18.75" customHeight="1">
      <c r="A14" s="78"/>
      <c r="B14" s="77" t="s">
        <v>392</v>
      </c>
      <c r="C14" s="77" t="s">
        <v>262</v>
      </c>
      <c r="D14" s="77" t="s">
        <v>391</v>
      </c>
      <c r="E14" s="6">
        <v>400000</v>
      </c>
      <c r="F14" s="6">
        <v>400000</v>
      </c>
      <c r="G14" s="6">
        <v>400000</v>
      </c>
    </row>
    <row r="15" spans="1:7" ht="18.75" customHeight="1">
      <c r="A15" s="256" t="s">
        <v>56</v>
      </c>
      <c r="B15" s="261" t="s">
        <v>393</v>
      </c>
      <c r="C15" s="261"/>
      <c r="D15" s="262"/>
      <c r="E15" s="6">
        <v>1209137</v>
      </c>
      <c r="F15" s="6">
        <v>1209137</v>
      </c>
      <c r="G15" s="6">
        <v>1209137</v>
      </c>
    </row>
  </sheetData>
  <mergeCells count="11">
    <mergeCell ref="G6:G7"/>
    <mergeCell ref="D5:D7"/>
    <mergeCell ref="A3:G3"/>
    <mergeCell ref="A4:D4"/>
    <mergeCell ref="E5:G5"/>
    <mergeCell ref="F6:F7"/>
    <mergeCell ref="A15:D15"/>
    <mergeCell ref="B5:B7"/>
    <mergeCell ref="C5:C7"/>
    <mergeCell ref="A5:A7"/>
    <mergeCell ref="E6:E7"/>
  </mergeCells>
  <phoneticPr fontId="31" type="noConversion"/>
  <printOptions horizontalCentered="1"/>
  <pageMargins left="0.39" right="0.39" top="0.57999999999999996" bottom="0.57999999999999996" header="0.5" footer="0.5"/>
  <pageSetup paperSize="9" scale="57" orientation="landscape"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5</vt:i4>
      </vt:variant>
    </vt:vector>
  </HeadingPairs>
  <TitlesOfParts>
    <vt:vector size="22"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lpstr>“三公”经费支出预算表03!Print_Titles</vt:lpstr>
      <vt:lpstr>'部门财政拨款收支预算总表02-1'!Print_Titles</vt:lpstr>
      <vt:lpstr>部门政府性基金预算支出预算表06!Print_Titles</vt:lpstr>
      <vt:lpstr>新增资产配置表10!Print_Titles</vt:lpstr>
      <vt:lpstr>'一般公共预算支出预算表02-2'!Print_Titles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YZCWS</cp:lastModifiedBy>
  <dcterms:modified xsi:type="dcterms:W3CDTF">2025-03-13T07:14:56Z</dcterms:modified>
</cp:coreProperties>
</file>