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85" windowWidth="27735" windowHeight="11700" firstSheet="11" activeTab="15"/>
  </bookViews>
  <sheets>
    <sheet name="部门财务收支预算总表01-1" sheetId="1" r:id="rId1"/>
    <sheet name="部门收入预算表01-2" sheetId="18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5">“三公”经费支出预算表03!$1:$6</definedName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4">'一般公共预算支出预算表02-2'!$1:$5</definedName>
  </definedNames>
  <calcPr calcId="144525"/>
</workbook>
</file>

<file path=xl/calcChain.xml><?xml version="1.0" encoding="utf-8"?>
<calcChain xmlns="http://schemas.openxmlformats.org/spreadsheetml/2006/main">
  <c r="A3" i="16" l="1"/>
  <c r="A3" i="13"/>
  <c r="A3" i="10"/>
  <c r="G6" i="17"/>
  <c r="F6" i="17"/>
  <c r="E6" i="17"/>
  <c r="A4" i="17"/>
  <c r="A3" i="17"/>
  <c r="A4" i="16"/>
  <c r="A4" i="15"/>
  <c r="A3" i="15"/>
  <c r="A4" i="14"/>
  <c r="A3" i="14"/>
  <c r="A4" i="13"/>
  <c r="A4" i="12"/>
  <c r="A3" i="12"/>
  <c r="A4" i="11"/>
  <c r="A3" i="11"/>
  <c r="A4" i="10"/>
  <c r="A4" i="9"/>
  <c r="A3" i="9"/>
  <c r="A4" i="8"/>
  <c r="A3" i="8"/>
  <c r="A4" i="7"/>
  <c r="A3" i="7"/>
  <c r="A4" i="6"/>
  <c r="A3" i="6"/>
  <c r="A4" i="5"/>
  <c r="A3" i="5"/>
  <c r="D6" i="4"/>
  <c r="B6" i="4"/>
  <c r="A4" i="4"/>
  <c r="A3" i="4"/>
  <c r="A4" i="3"/>
  <c r="A3" i="3"/>
  <c r="D39" i="1"/>
  <c r="B38" i="1"/>
  <c r="B35" i="1"/>
  <c r="B39" i="1" s="1"/>
  <c r="D6" i="1"/>
  <c r="B6" i="1"/>
  <c r="A4" i="1"/>
  <c r="A3" i="1"/>
</calcChain>
</file>

<file path=xl/sharedStrings.xml><?xml version="1.0" encoding="utf-8"?>
<sst xmlns="http://schemas.openxmlformats.org/spreadsheetml/2006/main" count="795" uniqueCount="360">
  <si>
    <t>预算01-1表</t>
  </si>
  <si>
    <t>单位名称：云县总工会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</si>
  <si>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</si>
  <si>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</si>
  <si>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</si>
  <si>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</si>
  <si>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</si>
  <si>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</si>
  <si>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</si>
  <si>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</si>
  <si>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</si>
  <si>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</si>
  <si>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</si>
  <si>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</si>
  <si>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</si>
  <si>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</si>
  <si>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</si>
  <si>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</si>
  <si>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</si>
  <si>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</si>
  <si>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</si>
  <si>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</si>
  <si>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</si>
  <si>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</si>
  <si>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</si>
  <si>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</si>
  <si>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</si>
  <si>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</si>
  <si>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</si>
  <si>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</si>
  <si>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</si>
  <si>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</si>
  <si>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</si>
  <si>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</si>
  <si>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</si>
  <si>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</si>
  <si>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</si>
  <si>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</si>
  <si>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</si>
  <si>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</si>
  <si>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</si>
  <si>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</si>
  <si>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</si>
  <si>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</si>
  <si>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</si>
  <si>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</si>
  <si>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</si>
  <si>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</si>
  <si>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</si>
  <si>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</si>
  <si>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</si>
  <si>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</si>
  <si>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</si>
  <si>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</si>
  <si>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</si>
  <si>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</si>
  <si>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</si>
  <si>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</si>
  <si>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</si>
  <si>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</si>
  <si>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</si>
  <si>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</si>
  <si>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</si>
  <si>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</si>
  <si>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</si>
  <si>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</si>
  <si>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</si>
  <si>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</si>
  <si>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</si>
  <si>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</si>
  <si>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</si>
  <si>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201</t>
  </si>
  <si>
    <t>云县总工会</t>
  </si>
  <si>
    <t>201001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</si>
  <si>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</si>
  <si>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</si>
  <si>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</si>
  <si>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</si>
  <si>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</si>
  <si>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</si>
  <si>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</si>
  <si>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</si>
  <si>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</si>
  <si>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</si>
  <si>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</si>
  <si>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</si>
  <si>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</si>
  <si>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</si>
  <si>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</si>
  <si>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</si>
  <si>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</si>
  <si>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</si>
  <si>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</si>
  <si>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</si>
  <si>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</si>
  <si>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</si>
  <si>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</si>
  <si>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</si>
  <si>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</si>
  <si>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</si>
  <si>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</si>
  <si>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</si>
  <si>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</si>
  <si>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</si>
  <si>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</si>
  <si>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</si>
  <si>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</si>
  <si>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</si>
  <si>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</si>
  <si>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</si>
  <si>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</si>
  <si>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</si>
  <si>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</si>
  <si>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</si>
  <si>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</si>
  <si>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</si>
  <si>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</si>
  <si>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</si>
  <si>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</si>
  <si>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</si>
  <si>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</si>
  <si>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</si>
  <si>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</si>
  <si>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</si>
  <si>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</si>
  <si>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</si>
  <si>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</si>
  <si>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</si>
  <si>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</si>
  <si>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</si>
  <si>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</si>
  <si>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</si>
  <si>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</si>
  <si>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</si>
  <si>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</si>
  <si>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</si>
  <si>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</si>
  <si>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</si>
  <si>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</si>
  <si>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</si>
  <si>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</si>
  <si>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</si>
  <si>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</si>
  <si>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</si>
  <si>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</si>
  <si>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</si>
  <si>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</si>
  <si>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</si>
  <si>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</si>
  <si>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</si>
  <si>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</si>
  <si>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</si>
  <si>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</si>
  <si>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</si>
  <si>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</si>
  <si>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</si>
  <si>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</si>
  <si>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</si>
  <si>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</si>
  <si>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</si>
  <si>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</si>
  <si>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</si>
  <si>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</si>
  <si>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</si>
  <si>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</si>
  <si>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</si>
  <si>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</si>
  <si>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</si>
  <si>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</si>
  <si>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</si>
  <si>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</si>
  <si>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</si>
  <si>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</si>
  <si>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</si>
  <si>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</si>
  <si>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</si>
  <si>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</si>
  <si>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</si>
  <si>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</si>
  <si>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</si>
  <si>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</si>
  <si>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</si>
  <si>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</si>
  <si>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</si>
  <si>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</si>
  <si>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</si>
  <si>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</si>
  <si>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</si>
  <si>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</si>
  <si>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</si>
  <si>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</si>
  <si>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</si>
  <si>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</si>
  <si>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</si>
  <si>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530922210000000001733</t>
  </si>
  <si>
    <t>事业人员支出工资</t>
  </si>
  <si>
    <t>30101</t>
  </si>
  <si>
    <t>基本工资</t>
  </si>
  <si>
    <t>530922210000000001732</t>
  </si>
  <si>
    <t>行政人员支出工资</t>
  </si>
  <si>
    <t>30102</t>
  </si>
  <si>
    <t>津贴补贴</t>
  </si>
  <si>
    <t>530922231100001392237</t>
  </si>
  <si>
    <t>行政人员绩效考核奖励（2017年提高标准部分）</t>
  </si>
  <si>
    <t>30103</t>
  </si>
  <si>
    <t>奖金</t>
  </si>
  <si>
    <t>530922231100001392252</t>
  </si>
  <si>
    <t>事业绩效工资（2017年提高标准部分）</t>
  </si>
  <si>
    <t>30107</t>
  </si>
  <si>
    <t>绩效工资</t>
  </si>
  <si>
    <t>530922210000000001734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</si>
  <si>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</si>
  <si>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</si>
  <si>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</si>
  <si>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</si>
  <si>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</si>
  <si>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</si>
  <si>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</si>
  <si>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</si>
  <si>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</si>
  <si>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</si>
  <si>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</si>
  <si>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530922210000000001735</t>
  </si>
  <si>
    <t>30113</t>
  </si>
  <si>
    <t>530922210000000001740</t>
  </si>
  <si>
    <t>一般公用经费</t>
  </si>
  <si>
    <t>30201</t>
  </si>
  <si>
    <t>办公费</t>
  </si>
  <si>
    <t>31002</t>
  </si>
  <si>
    <t>办公设备购置</t>
  </si>
  <si>
    <t>530922241100002238992</t>
  </si>
  <si>
    <t>公务接待费（一般公用经费）</t>
  </si>
  <si>
    <t>30217</t>
  </si>
  <si>
    <t>530922210000000001741</t>
  </si>
  <si>
    <t>职工教育经费</t>
  </si>
  <si>
    <t>30216</t>
  </si>
  <si>
    <t>培训费</t>
  </si>
  <si>
    <t>530922210000000001739</t>
  </si>
  <si>
    <t>工会经费</t>
  </si>
  <si>
    <t>30228</t>
  </si>
  <si>
    <t>530922210000000001737</t>
  </si>
  <si>
    <t>公务用车运行维护费</t>
  </si>
  <si>
    <t>30231</t>
  </si>
  <si>
    <t>530922210000000001738</t>
  </si>
  <si>
    <t>行政人员公务交通补贴</t>
  </si>
  <si>
    <t>30239</t>
  </si>
  <si>
    <t>其他交通费用</t>
  </si>
  <si>
    <t>530922210000000001736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</si>
  <si>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</si>
  <si>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</si>
  <si>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</si>
  <si>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</si>
  <si>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</si>
  <si>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</si>
  <si>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</si>
  <si>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</si>
  <si>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</si>
  <si>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</si>
  <si>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云县总工会产业工人队伍建设改革工作经费</t>
  </si>
  <si>
    <t>专项业务类</t>
  </si>
  <si>
    <t>530922241100002261279</t>
  </si>
  <si>
    <t>云县总工会迷你马拉松活动经费</t>
  </si>
  <si>
    <t>民生类</t>
  </si>
  <si>
    <t>530922251100003932147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</si>
  <si>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</si>
  <si>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</si>
  <si>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</si>
  <si>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</si>
  <si>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</si>
  <si>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</si>
  <si>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</si>
  <si>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</si>
  <si>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</si>
  <si>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</si>
  <si>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</si>
  <si>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为丰富全县广大干部群众精神文化生活，积极营造喜庆、热烈、欢乐、祥和的浓厚氛围，组织开展全程健康跑、亲子生态跑活动，丰富广大人民群众文化体育生活，增进爱人、家人、友人之间的爱情、 亲情和友情，传递爱心、共促和谐，弘扬社会主义核心价值观。</t>
  </si>
  <si>
    <t>产出指标</t>
  </si>
  <si>
    <t>质量指标</t>
  </si>
  <si>
    <t>参赛人数目标</t>
  </si>
  <si>
    <t>&gt;=</t>
  </si>
  <si>
    <t>500</t>
  </si>
  <si>
    <t>人</t>
  </si>
  <si>
    <t>定量指标</t>
  </si>
  <si>
    <t>参赛人数、不同组别（全程健康跑、亲子生态跑）</t>
  </si>
  <si>
    <t>效益指标</t>
  </si>
  <si>
    <t>社会效益</t>
  </si>
  <si>
    <t>社会影响力</t>
  </si>
  <si>
    <t>60</t>
  </si>
  <si>
    <t>%</t>
  </si>
  <si>
    <t>定性指标</t>
  </si>
  <si>
    <t>媒体曝光量、社交媒体互动量、参与城市文化推广活动量等</t>
  </si>
  <si>
    <t>满意度指标</t>
  </si>
  <si>
    <t>服务对象满意度</t>
  </si>
  <si>
    <t>参赛者满意程度</t>
  </si>
  <si>
    <t>参赛者对赛道设置、补给站服务、志愿者态度、赛后恢复服务的满意程度</t>
  </si>
  <si>
    <t>全力做好迎接省级考核评估验收工作，加大对产业工人的培训和试点宣传展板的制作，大力推进产业工人队伍建设改革工作，实现产业工人的思想引领、建功立业、素质提升、地位提升、队伍壮大等。</t>
  </si>
  <si>
    <t>项目验收合格率</t>
  </si>
  <si>
    <t>90</t>
  </si>
  <si>
    <t>反映科技推广项目完成质量。
项目验收合格率=（验收合格项目数/科技推广项目数）*100%</t>
  </si>
  <si>
    <t>带动就业人数</t>
  </si>
  <si>
    <t>200</t>
  </si>
  <si>
    <t>反映项目实施后带动示范区受益人群就业情况。</t>
  </si>
  <si>
    <t>项目推广总体满意度</t>
  </si>
  <si>
    <t>=</t>
  </si>
  <si>
    <t>反映服务对象对科技推广工作整体满意度。
服务对象满意度=（对科研推广效果整体满意的人数/问卷调查人数）*100%。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</si>
  <si>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</si>
  <si>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</si>
  <si>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</si>
  <si>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</si>
  <si>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</si>
  <si>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</si>
  <si>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</si>
  <si>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</si>
  <si>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</si>
  <si>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</si>
  <si>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</si>
  <si>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</si>
  <si>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</si>
  <si>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</si>
  <si>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采购打印机</t>
  </si>
  <si>
    <t>A4彩色打印机</t>
  </si>
  <si>
    <t>元</t>
  </si>
  <si>
    <t>采购办公用复印纸</t>
  </si>
  <si>
    <t>复印纸</t>
  </si>
  <si>
    <t>采购粉盒、硒鼓</t>
  </si>
  <si>
    <t>鼓粉盒</t>
  </si>
  <si>
    <t>采购电脑</t>
  </si>
  <si>
    <t>台式计算机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</si>
  <si>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</si>
  <si>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</si>
  <si>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</si>
  <si>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</si>
  <si>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</si>
  <si>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</si>
  <si>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</si>
  <si>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</si>
  <si>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</si>
  <si>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</si>
  <si>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</si>
  <si>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</si>
  <si>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</si>
  <si>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</si>
  <si>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</si>
  <si>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</si>
  <si>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</si>
  <si>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</si>
  <si>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</si>
  <si>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</si>
  <si>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</si>
  <si>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</si>
  <si>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</si>
  <si>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</si>
  <si>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/>
  </si>
  <si>
    <t>2025年部门收入预算表</t>
    <phoneticPr fontId="1" type="noConversion"/>
  </si>
  <si>
    <t>云县总工会2025年无政府性基金预算支出预算，本表无数据，因此公开空表。</t>
    <phoneticPr fontId="1" type="noConversion"/>
  </si>
  <si>
    <t>云县总工会2025年无政府购买服务支出预算，本表无数据，因此公开空表。</t>
    <phoneticPr fontId="1" type="noConversion"/>
  </si>
  <si>
    <t>云县总工会2025年无对下转移支付预算，本表无数据，因此公开空表。</t>
    <phoneticPr fontId="1" type="noConversion"/>
  </si>
  <si>
    <t>云县总工会2025年无对下转移支付绩效目标，本表无数据，因此公开空表。</t>
    <phoneticPr fontId="1" type="noConversion"/>
  </si>
  <si>
    <t>云县总工会2025年无新增资产配置，本表无数据，因此公开空表。</t>
    <phoneticPr fontId="1" type="noConversion"/>
  </si>
  <si>
    <t>云县总工会2025年无转移支付补助项目支出预算，本表无数据，因此公开空表。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</si>
</sst>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34">
    <font>
      <sz val="9"/>
      <color rgb="FF000000"/>
      <name val="Microsoft YaHei UI"/>
    </font>
    <font>
      <sz val="9"/>
      <name val="宋体"/>
      <family val="3"/>
      <charset val="134"/>
    </font>
    <font>
      <sz val="11"/>
      <name val="宋体"/>
      <family val="2"/>
      <scheme val="minor"/>
    </font>
    <font>
      <sz val="9"/>
      <color rgb="FF000000"/>
      <name val="宋体"/>
      <family val="3"/>
      <charset val="134"/>
    </font>
    <font>
      <sz val="22"/>
      <color rgb="FF000000"/>
      <name val="方正小标宋简体"/>
      <family val="4"/>
      <charset val="134"/>
    </font>
    <font>
      <sz val="1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30"/>
      <color rgb="FF000000"/>
      <name val="宋体"/>
      <family val="3"/>
      <charset val="134"/>
    </font>
    <font>
      <sz val="9"/>
      <name val="Microsoft YaHei UI"/>
      <family val="2"/>
      <charset val="134"/>
    </font>
    <font>
      <sz val="28"/>
      <color rgb="FF000000"/>
      <name val="宋体"/>
      <family val="3"/>
      <charset val="134"/>
    </font>
    <font>
      <sz val="10"/>
      <color rgb="FF000000"/>
      <name val="Microsoft YaHei UI"/>
      <family val="2"/>
      <charset val="134"/>
    </font>
    <font>
      <sz val="2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21"/>
      <color rgb="FF000000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color theme="1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.25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22"/>
      <name val="方正小标宋简体"/>
      <family val="4"/>
      <charset val="134"/>
    </font>
    <font>
      <sz val="9"/>
      <color rgb="FF000000"/>
      <name val="Microsoft YaHei UI"/>
      <family val="2"/>
      <charset val="134"/>
    </font>
    <font>
      <sz val="10"/>
      <name val="Arial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>
      <alignment vertical="top"/>
      <protection locked="0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80" fontId="1" fillId="0" borderId="1">
      <alignment horizontal="right" vertical="center"/>
    </xf>
    <xf numFmtId="10" fontId="1" fillId="0" borderId="1">
      <alignment horizontal="right" vertical="center"/>
    </xf>
    <xf numFmtId="177" fontId="1" fillId="0" borderId="1">
      <alignment horizontal="right" vertical="center"/>
    </xf>
    <xf numFmtId="0" fontId="1" fillId="0" borderId="0">
      <alignment vertical="top"/>
      <protection locked="0"/>
    </xf>
  </cellStyleXfs>
  <cellXfs count="270">
    <xf numFmtId="0" fontId="0" fillId="0" borderId="0" xfId="0" applyFont="1">
      <alignment vertical="top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>
      <alignment horizontal="right" vertical="center"/>
      <protection locked="0"/>
    </xf>
    <xf numFmtId="0" fontId="1" fillId="0" borderId="1" xfId="0" applyFont="1" applyBorder="1" applyAlignment="1">
      <alignment horizontal="left" vertical="center"/>
      <protection locked="0"/>
    </xf>
    <xf numFmtId="0" fontId="1" fillId="0" borderId="3" xfId="0" applyFont="1" applyBorder="1" applyAlignment="1">
      <alignment horizontal="left" vertical="center"/>
      <protection locked="0"/>
    </xf>
    <xf numFmtId="0" fontId="1" fillId="0" borderId="5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horizontal="left" vertical="center"/>
      <protection locked="0"/>
    </xf>
    <xf numFmtId="0" fontId="8" fillId="0" borderId="5" xfId="0" applyFont="1" applyBorder="1" applyAlignment="1">
      <alignment vertical="center"/>
      <protection locked="0"/>
    </xf>
    <xf numFmtId="0" fontId="9" fillId="0" borderId="5" xfId="0" applyFont="1" applyBorder="1" applyAlignment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</xf>
    <xf numFmtId="176" fontId="9" fillId="0" borderId="1" xfId="0" applyNumberFormat="1" applyFont="1" applyBorder="1" applyAlignment="1">
      <alignment horizontal="right" vertical="center"/>
      <protection locked="0"/>
    </xf>
    <xf numFmtId="176" fontId="1" fillId="0" borderId="1" xfId="0" quotePrefix="1" applyNumberFormat="1" applyFont="1" applyBorder="1" applyAlignment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10" fillId="0" borderId="5" xfId="0" applyFont="1" applyBorder="1" applyAlignment="1">
      <alignment horizontal="center" vertical="center"/>
      <protection locked="0"/>
    </xf>
    <xf numFmtId="0" fontId="12" fillId="0" borderId="0" xfId="0" applyFont="1" applyAlignment="1">
      <protection locked="0"/>
    </xf>
    <xf numFmtId="0" fontId="3" fillId="0" borderId="0" xfId="0" applyFont="1" applyAlignment="1">
      <alignment horizontal="right" vertical="center"/>
      <protection locked="0"/>
    </xf>
    <xf numFmtId="0" fontId="7" fillId="0" borderId="0" xfId="0" applyFont="1" applyAlignment="1" applyProtection="1"/>
    <xf numFmtId="0" fontId="7" fillId="0" borderId="0" xfId="0" applyFont="1" applyAlignment="1">
      <protection locked="0"/>
    </xf>
    <xf numFmtId="0" fontId="12" fillId="0" borderId="1" xfId="0" applyFont="1" applyBorder="1" applyAlignment="1" applyProtection="1">
      <alignment horizontal="center" vertical="center"/>
    </xf>
    <xf numFmtId="0" fontId="14" fillId="0" borderId="0" xfId="0" applyFont="1" applyAlignment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/>
    <xf numFmtId="0" fontId="16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8" fillId="0" borderId="1" xfId="0" applyFont="1" applyBorder="1" applyAlignment="1">
      <alignment horizontal="left" vertical="center" wrapText="1" indent="1"/>
      <protection locked="0"/>
    </xf>
    <xf numFmtId="0" fontId="8" fillId="0" borderId="1" xfId="0" quotePrefix="1" applyFont="1" applyBorder="1" applyAlignment="1" applyProtection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2"/>
      <protection locked="0"/>
    </xf>
    <xf numFmtId="0" fontId="12" fillId="0" borderId="1" xfId="0" quotePrefix="1" applyFont="1" applyBorder="1" applyAlignment="1" applyProtection="1">
      <alignment horizontal="left" vertical="center" wrapText="1" indent="2"/>
    </xf>
    <xf numFmtId="0" fontId="1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1" fillId="0" borderId="1" xfId="0" applyFont="1" applyBorder="1" applyAlignment="1">
      <alignment vertical="center"/>
      <protection locked="0"/>
    </xf>
    <xf numFmtId="0" fontId="1" fillId="0" borderId="5" xfId="0" applyFont="1" applyBorder="1" applyAlignment="1">
      <alignment vertical="center"/>
      <protection locked="0"/>
    </xf>
    <xf numFmtId="0" fontId="3" fillId="0" borderId="1" xfId="0" applyFont="1" applyBorder="1" applyAlignment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12" fillId="0" borderId="0" xfId="0" applyFont="1" applyProtection="1">
      <alignment vertical="top"/>
    </xf>
    <xf numFmtId="0" fontId="12" fillId="0" borderId="0" xfId="0" applyFont="1" applyAlignment="1" applyProtection="1">
      <alignment horizontal="right" vertical="center"/>
    </xf>
    <xf numFmtId="49" fontId="12" fillId="0" borderId="0" xfId="0" applyNumberFormat="1" applyFont="1" applyAlignment="1" applyProtection="1"/>
    <xf numFmtId="0" fontId="12" fillId="0" borderId="0" xfId="0" applyFont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left" vertical="center" wrapText="1" indent="2"/>
    </xf>
    <xf numFmtId="0" fontId="2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right" vertical="center" wrapText="1"/>
    </xf>
    <xf numFmtId="0" fontId="24" fillId="0" borderId="1" xfId="0" applyFont="1" applyBorder="1" applyAlignment="1">
      <alignment horizontal="center" vertical="center"/>
      <protection locked="0"/>
    </xf>
    <xf numFmtId="0" fontId="25" fillId="0" borderId="1" xfId="0" applyFont="1" applyBorder="1" applyAlignment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/>
    </xf>
    <xf numFmtId="176" fontId="27" fillId="0" borderId="1" xfId="0" applyNumberFormat="1" applyFont="1" applyBorder="1" applyAlignment="1" applyProtection="1">
      <alignment horizontal="right" vertical="center"/>
    </xf>
    <xf numFmtId="176" fontId="27" fillId="0" borderId="1" xfId="0" applyNumberFormat="1" applyFont="1" applyBorder="1" applyAlignment="1" applyProtection="1">
      <alignment horizontal="center" vertical="center"/>
    </xf>
    <xf numFmtId="0" fontId="12" fillId="0" borderId="0" xfId="0" applyFont="1">
      <alignment vertical="top"/>
      <protection locked="0"/>
    </xf>
    <xf numFmtId="49" fontId="12" fillId="0" borderId="0" xfId="0" applyNumberFormat="1" applyFont="1" applyAlignment="1"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/>
      <protection locked="0"/>
    </xf>
    <xf numFmtId="3" fontId="12" fillId="0" borderId="1" xfId="0" applyNumberFormat="1" applyFont="1" applyBorder="1" applyAlignment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</xf>
    <xf numFmtId="0" fontId="3" fillId="0" borderId="1" xfId="0" applyFont="1" applyBorder="1" applyAlignment="1">
      <alignment horizontal="left" vertical="center" wrapText="1"/>
      <protection locked="0"/>
    </xf>
    <xf numFmtId="49" fontId="1" fillId="0" borderId="1" xfId="2" applyNumberFormat="1" applyFont="1" applyBorder="1" applyProtection="1">
      <alignment horizontal="left" vertical="center" wrapText="1"/>
      <protection locked="0"/>
    </xf>
    <xf numFmtId="0" fontId="12" fillId="0" borderId="0" xfId="0" applyFont="1" applyAlignment="1" applyProtection="1">
      <alignment vertical="center"/>
    </xf>
    <xf numFmtId="49" fontId="12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horizontal="center" vertical="center" wrapText="1"/>
    </xf>
    <xf numFmtId="3" fontId="1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vertical="center"/>
    </xf>
    <xf numFmtId="0" fontId="3" fillId="0" borderId="0" xfId="0" applyFont="1" applyAlignment="1">
      <alignment horizontal="right" vertical="center" wrapText="1"/>
      <protection locked="0"/>
    </xf>
    <xf numFmtId="0" fontId="7" fillId="0" borderId="1" xfId="0" applyFont="1" applyBorder="1" applyAlignment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right"/>
      <protection locked="0"/>
    </xf>
    <xf numFmtId="49" fontId="28" fillId="0" borderId="0" xfId="0" applyNumberFormat="1" applyFont="1" applyAlignment="1"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6" xfId="0" applyNumberFormat="1" applyFont="1" applyBorder="1" applyAlignment="1">
      <alignment horizontal="center" vertical="center"/>
      <protection locked="0"/>
    </xf>
    <xf numFmtId="0" fontId="3" fillId="0" borderId="5" xfId="0" applyFont="1" applyBorder="1" applyAlignment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  <protection locked="0"/>
    </xf>
    <xf numFmtId="0" fontId="3" fillId="0" borderId="0" xfId="0" applyFont="1" applyAlignment="1">
      <alignment horizontal="right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left" vertical="center" wrapText="1" indent="1"/>
    </xf>
    <xf numFmtId="3" fontId="3" fillId="0" borderId="6" xfId="0" applyNumberFormat="1" applyFont="1" applyBorder="1" applyAlignment="1" applyProtection="1">
      <alignment horizontal="right" vertical="center"/>
    </xf>
    <xf numFmtId="0" fontId="3" fillId="0" borderId="5" xfId="0" quotePrefix="1" applyFont="1" applyBorder="1" applyAlignment="1" applyProtection="1">
      <alignment horizontal="left" vertical="center" wrapText="1" indent="2"/>
    </xf>
    <xf numFmtId="0" fontId="3" fillId="0" borderId="0" xfId="0" applyFont="1" applyAlignment="1">
      <alignment vertical="top" wrapText="1"/>
      <protection locked="0"/>
    </xf>
    <xf numFmtId="0" fontId="7" fillId="0" borderId="0" xfId="0" applyFont="1" applyAlignment="1" applyProtection="1">
      <alignment wrapText="1"/>
    </xf>
    <xf numFmtId="0" fontId="3" fillId="0" borderId="0" xfId="0" applyFont="1" applyAlignment="1">
      <alignment horizontal="right" wrapText="1"/>
      <protection locked="0"/>
    </xf>
    <xf numFmtId="3" fontId="7" fillId="0" borderId="5" xfId="0" applyNumberFormat="1" applyFont="1" applyBorder="1" applyAlignment="1" applyProtection="1">
      <alignment horizontal="center" vertical="center"/>
    </xf>
    <xf numFmtId="0" fontId="3" fillId="0" borderId="5" xfId="0" quotePrefix="1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3" fillId="0" borderId="1" xfId="0" quotePrefix="1" applyFont="1" applyBorder="1" applyAlignment="1" applyProtection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right" vertical="center" wrapText="1"/>
    </xf>
    <xf numFmtId="177" fontId="1" fillId="0" borderId="1" xfId="7" applyNumberFormat="1" applyFont="1" applyBorder="1" applyProtection="1">
      <alignment horizontal="right" vertical="center"/>
      <protection locked="0"/>
    </xf>
    <xf numFmtId="0" fontId="12" fillId="0" borderId="0" xfId="0" applyFont="1" applyAlignment="1">
      <alignment horizontal="right" vertical="center"/>
      <protection locked="0"/>
    </xf>
    <xf numFmtId="0" fontId="12" fillId="0" borderId="1" xfId="0" applyFont="1" applyBorder="1" applyAlignment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 indent="1"/>
      <protection locked="0"/>
    </xf>
    <xf numFmtId="0" fontId="4" fillId="0" borderId="0" xfId="0" quotePrefix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top"/>
    </xf>
    <xf numFmtId="0" fontId="3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quotePrefix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/>
    <xf numFmtId="0" fontId="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/>
    <xf numFmtId="0" fontId="12" fillId="0" borderId="1" xfId="0" applyFont="1" applyBorder="1" applyAlignment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</xf>
    <xf numFmtId="0" fontId="3" fillId="0" borderId="0" xfId="0" quotePrefix="1" applyFont="1" applyAlignment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</xf>
    <xf numFmtId="0" fontId="7" fillId="0" borderId="4" xfId="0" quotePrefix="1" applyFont="1" applyBorder="1" applyAlignment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0" fontId="12" fillId="0" borderId="0" xfId="0" quotePrefix="1" applyFont="1" applyAlignment="1">
      <alignment horizontal="left" vertical="center"/>
      <protection locked="0"/>
    </xf>
    <xf numFmtId="49" fontId="12" fillId="0" borderId="0" xfId="0" applyNumberFormat="1" applyFont="1" applyAlignment="1" applyProtection="1"/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4" fillId="0" borderId="0" xfId="0" quotePrefix="1" applyFont="1" applyAlignment="1">
      <alignment horizontal="center" vertical="center"/>
      <protection locked="0"/>
    </xf>
    <xf numFmtId="0" fontId="22" fillId="0" borderId="0" xfId="0" applyFont="1" applyAlignment="1">
      <alignment horizontal="center" vertical="center"/>
      <protection locked="0"/>
    </xf>
    <xf numFmtId="0" fontId="21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23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left" vertical="center"/>
      <protection locked="0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12" fillId="0" borderId="2" xfId="0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lef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vertical="center"/>
    </xf>
    <xf numFmtId="0" fontId="3" fillId="0" borderId="0" xfId="0" applyFont="1">
      <alignment vertical="top"/>
      <protection locked="0"/>
    </xf>
    <xf numFmtId="0" fontId="3" fillId="0" borderId="1" xfId="0" quotePrefix="1" applyFont="1" applyBorder="1" applyAlignment="1" applyProtection="1">
      <alignment horizontal="left" vertical="center" wrapText="1" indent="2"/>
    </xf>
    <xf numFmtId="0" fontId="3" fillId="0" borderId="1" xfId="0" applyFont="1" applyBorder="1" applyAlignment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  <protection locked="0"/>
    </xf>
    <xf numFmtId="0" fontId="29" fillId="0" borderId="0" xfId="0" applyFont="1" applyAlignment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  <protection locked="0"/>
    </xf>
    <xf numFmtId="0" fontId="12" fillId="0" borderId="8" xfId="0" applyFont="1" applyBorder="1" applyAlignment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  <protection locked="0"/>
    </xf>
    <xf numFmtId="49" fontId="7" fillId="0" borderId="7" xfId="0" applyNumberFormat="1" applyFont="1" applyBorder="1" applyAlignment="1">
      <alignment horizontal="center" vertical="center" wrapText="1"/>
      <protection locked="0"/>
    </xf>
    <xf numFmtId="49" fontId="7" fillId="0" borderId="6" xfId="0" applyNumberFormat="1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0" fontId="28" fillId="0" borderId="0" xfId="0" applyFont="1" applyAlignment="1">
      <alignment horizontal="right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right" vertical="center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30" fillId="0" borderId="0" xfId="0" quotePrefix="1" applyFont="1" applyAlignment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/>
      <protection locked="0"/>
    </xf>
    <xf numFmtId="0" fontId="7" fillId="0" borderId="11" xfId="0" applyFont="1" applyBorder="1" applyAlignment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0" xfId="0" applyFont="1" applyAlignment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7" fillId="0" borderId="0" xfId="0" applyFont="1" applyAlignment="1">
      <protection locked="0"/>
    </xf>
    <xf numFmtId="0" fontId="3" fillId="0" borderId="11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right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4" fillId="0" borderId="0" xfId="0" quotePrefix="1" applyFont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4" xfId="0" quotePrefix="1" applyFont="1" applyBorder="1" applyAlignment="1" applyProtection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 wrapText="1"/>
      <protection locked="0"/>
    </xf>
    <xf numFmtId="0" fontId="8" fillId="0" borderId="0" xfId="8" applyFont="1" applyFill="1" applyBorder="1" applyAlignment="1" applyProtection="1"/>
    <xf numFmtId="0" fontId="32" fillId="0" borderId="0" xfId="8" applyFont="1" applyFill="1" applyBorder="1" applyAlignment="1" applyProtection="1">
      <alignment vertical="top"/>
    </xf>
    <xf numFmtId="0" fontId="12" fillId="0" borderId="0" xfId="8" applyFont="1" applyFill="1" applyBorder="1" applyAlignment="1" applyProtection="1">
      <protection locked="0"/>
    </xf>
    <xf numFmtId="0" fontId="3" fillId="0" borderId="0" xfId="8" applyFont="1" applyFill="1" applyBorder="1" applyAlignment="1" applyProtection="1">
      <alignment horizontal="right" vertical="center"/>
      <protection locked="0"/>
    </xf>
    <xf numFmtId="0" fontId="32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center" vertical="center"/>
      <protection locked="0"/>
    </xf>
    <xf numFmtId="0" fontId="13" fillId="0" borderId="0" xfId="8" applyFont="1" applyFill="1" applyBorder="1" applyAlignment="1" applyProtection="1">
      <alignment horizontal="center" vertical="center"/>
    </xf>
    <xf numFmtId="0" fontId="13" fillId="0" borderId="0" xfId="8" applyFont="1" applyFill="1" applyBorder="1" applyAlignment="1" applyProtection="1">
      <alignment horizontal="center" vertical="center"/>
      <protection locked="0"/>
    </xf>
    <xf numFmtId="0" fontId="3" fillId="0" borderId="0" xfId="8" applyFont="1" applyFill="1" applyBorder="1" applyAlignment="1" applyProtection="1">
      <alignment horizontal="left" vertical="center"/>
    </xf>
    <xf numFmtId="0" fontId="7" fillId="0" borderId="0" xfId="8" applyFont="1" applyFill="1" applyBorder="1" applyAlignment="1" applyProtection="1"/>
    <xf numFmtId="0" fontId="7" fillId="0" borderId="0" xfId="8" applyFont="1" applyFill="1" applyBorder="1" applyAlignment="1" applyProtection="1"/>
    <xf numFmtId="0" fontId="7" fillId="0" borderId="0" xfId="8" applyFont="1" applyFill="1" applyBorder="1" applyAlignment="1" applyProtection="1">
      <protection locked="0"/>
    </xf>
    <xf numFmtId="0" fontId="3" fillId="0" borderId="0" xfId="8" applyFont="1" applyFill="1" applyBorder="1" applyAlignment="1" applyProtection="1">
      <alignment horizontal="right"/>
      <protection locked="0"/>
    </xf>
    <xf numFmtId="0" fontId="33" fillId="0" borderId="0" xfId="8" applyFont="1" applyFill="1" applyBorder="1" applyAlignment="1" applyProtection="1">
      <alignment vertical="top"/>
      <protection locked="0"/>
    </xf>
    <xf numFmtId="0" fontId="8" fillId="0" borderId="4" xfId="8" applyFont="1" applyFill="1" applyBorder="1" applyAlignment="1" applyProtection="1">
      <alignment horizontal="center" vertical="center" wrapText="1"/>
      <protection locked="0"/>
    </xf>
    <xf numFmtId="0" fontId="8" fillId="0" borderId="7" xfId="8" applyFont="1" applyFill="1" applyBorder="1" applyAlignment="1" applyProtection="1">
      <alignment horizontal="center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center" vertical="center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horizontal="center" vertical="center"/>
    </xf>
    <xf numFmtId="0" fontId="8" fillId="0" borderId="10" xfId="8" applyFont="1" applyFill="1" applyBorder="1" applyAlignment="1" applyProtection="1">
      <alignment horizontal="center" vertical="center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1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6" xfId="8" applyFont="1" applyFill="1" applyBorder="1" applyAlignment="1" applyProtection="1">
      <alignment horizontal="center" vertical="center" wrapText="1"/>
    </xf>
    <xf numFmtId="0" fontId="1" fillId="0" borderId="6" xfId="8" applyFont="1" applyFill="1" applyBorder="1" applyAlignment="1" applyProtection="1">
      <alignment horizontal="center" vertical="center"/>
      <protection locked="0"/>
    </xf>
    <xf numFmtId="0" fontId="12" fillId="0" borderId="1" xfId="8" applyFont="1" applyFill="1" applyBorder="1" applyAlignment="1" applyProtection="1">
      <alignment horizontal="center" vertical="center"/>
    </xf>
    <xf numFmtId="0" fontId="3" fillId="0" borderId="5" xfId="8" applyFont="1" applyFill="1" applyBorder="1" applyAlignment="1" applyProtection="1">
      <alignment vertical="center" wrapText="1"/>
    </xf>
    <xf numFmtId="0" fontId="3" fillId="0" borderId="6" xfId="8" applyFont="1" applyFill="1" applyBorder="1" applyAlignment="1" applyProtection="1">
      <alignment vertical="center" wrapText="1"/>
    </xf>
    <xf numFmtId="4" fontId="3" fillId="0" borderId="6" xfId="8" applyNumberFormat="1" applyFont="1" applyFill="1" applyBorder="1" applyAlignment="1" applyProtection="1">
      <alignment vertical="center"/>
    </xf>
    <xf numFmtId="4" fontId="3" fillId="0" borderId="6" xfId="8" applyNumberFormat="1" applyFont="1" applyFill="1" applyBorder="1" applyAlignment="1" applyProtection="1">
      <alignment vertical="center"/>
      <protection locked="0"/>
    </xf>
    <xf numFmtId="0" fontId="3" fillId="0" borderId="5" xfId="8" applyFont="1" applyFill="1" applyBorder="1" applyAlignment="1" applyProtection="1">
      <alignment horizontal="center" vertical="center"/>
    </xf>
    <xf numFmtId="0" fontId="3" fillId="0" borderId="6" xfId="8" applyFont="1" applyFill="1" applyBorder="1" applyAlignment="1" applyProtection="1">
      <alignment vertical="center"/>
    </xf>
    <xf numFmtId="0" fontId="1" fillId="0" borderId="0" xfId="8" applyFont="1" applyFill="1" applyBorder="1" applyAlignment="1" applyProtection="1">
      <alignment vertical="top"/>
      <protection locked="0"/>
    </xf>
    <xf numFmtId="0" fontId="0" fillId="0" borderId="14" xfId="0" applyFont="1" applyBorder="1" applyAlignment="1">
      <alignment horizontal="left" vertical="top"/>
      <protection locked="0"/>
    </xf>
    <xf numFmtId="0" fontId="31" fillId="0" borderId="14" xfId="0" applyFont="1" applyBorder="1" applyAlignment="1">
      <alignment horizontal="left" vertical="top"/>
      <protection locked="0"/>
    </xf>
  </cellXfs>
  <cellStyles count="10">
    <cellStyle name="DateStyle" xfId="4"/>
    <cellStyle name="DateTimeStyle" xfId="5"/>
    <cellStyle name="IntegralNumberStyle" xfId="7"/>
    <cellStyle name="MoneyStyle" xfId="1"/>
    <cellStyle name="Normal" xfId="8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39"/>
  <sheetViews>
    <sheetView showZeros="0" workbookViewId="0">
      <pane ySplit="1" topLeftCell="A8" activePane="bottomLeft" state="frozen"/>
      <selection pane="bottomLeft" activeCell="B8" sqref="B8"/>
    </sheetView>
  </sheetViews>
  <sheetFormatPr defaultColWidth="9.140625" defaultRowHeight="12" customHeight="1"/>
  <cols>
    <col min="1" max="1" width="31.85546875" customWidth="1"/>
    <col min="2" max="2" width="35.5703125" customWidth="1"/>
    <col min="3" max="3" width="36.5703125" customWidth="1"/>
    <col min="4" max="4" width="33.85546875" customWidth="1"/>
  </cols>
  <sheetData>
    <row r="1" spans="1:4" ht="12" customHeight="1">
      <c r="A1" s="1"/>
      <c r="B1" s="1"/>
      <c r="C1" s="1"/>
      <c r="D1" s="1"/>
    </row>
    <row r="2" spans="1:4" ht="15" customHeight="1">
      <c r="D2" s="2" t="s">
        <v>0</v>
      </c>
    </row>
    <row r="3" spans="1:4" ht="36" customHeight="1">
      <c r="A3" s="113" t="str">
        <f>"2025"&amp;"年部门财务收支预算总表"</f>
        <v>2025年部门财务收支预算总表</v>
      </c>
      <c r="B3" s="114"/>
      <c r="C3" s="114"/>
      <c r="D3" s="114"/>
    </row>
    <row r="4" spans="1:4" ht="18.75" customHeight="1">
      <c r="A4" s="115" t="str">
        <f>"单位名称："&amp;"云县总工会"</f>
        <v>单位名称：云县总工会</v>
      </c>
      <c r="B4" s="116"/>
      <c r="C4" s="3"/>
      <c r="D4" s="2" t="s">
        <v>2</v>
      </c>
    </row>
    <row r="5" spans="1:4" ht="18.75" customHeight="1">
      <c r="A5" s="117" t="s">
        <v>3</v>
      </c>
      <c r="B5" s="118"/>
      <c r="C5" s="117" t="s">
        <v>4</v>
      </c>
      <c r="D5" s="118"/>
    </row>
    <row r="6" spans="1:4" ht="18.75" customHeight="1">
      <c r="A6" s="119" t="s">
        <v>5</v>
      </c>
      <c r="B6" s="121" t="str">
        <f t="shared" ref="B6:D6" si="0">"2025"&amp;"年预算数"</f>
        <v>2025年预算数</v>
      </c>
      <c r="C6" s="119" t="s">
        <v>6</v>
      </c>
      <c r="D6" s="121" t="str">
        <f t="shared" si="0"/>
        <v>2025年预算数</v>
      </c>
    </row>
    <row r="7" spans="1:4" ht="18.75" customHeight="1">
      <c r="A7" s="120"/>
      <c r="B7" s="120"/>
      <c r="C7" s="120"/>
      <c r="D7" s="120"/>
    </row>
    <row r="8" spans="1:4" ht="18.75" customHeight="1">
      <c r="A8" s="5" t="s">
        <v>7</v>
      </c>
      <c r="B8" s="6">
        <v>1855061.44</v>
      </c>
      <c r="C8" s="5" t="s">
        <v>8</v>
      </c>
      <c r="D8" s="6">
        <v>1425053.87</v>
      </c>
    </row>
    <row r="9" spans="1:4" ht="18.75" customHeight="1">
      <c r="A9" s="5" t="s">
        <v>9</v>
      </c>
      <c r="B9" s="6"/>
      <c r="C9" s="5" t="s">
        <v>10</v>
      </c>
      <c r="D9" s="6"/>
    </row>
    <row r="10" spans="1:4" ht="18.75" customHeight="1">
      <c r="A10" s="5" t="s">
        <v>11</v>
      </c>
      <c r="B10" s="6"/>
      <c r="C10" s="5" t="s">
        <v>12</v>
      </c>
      <c r="D10" s="6"/>
    </row>
    <row r="11" spans="1:4" ht="18.75" customHeight="1">
      <c r="A11" s="5" t="s">
        <v>13</v>
      </c>
      <c r="B11" s="6"/>
      <c r="C11" s="5" t="s">
        <v>14</v>
      </c>
      <c r="D11" s="6"/>
    </row>
    <row r="12" spans="1:4" ht="18.75" customHeight="1">
      <c r="A12" s="7" t="s">
        <v>15</v>
      </c>
      <c r="B12" s="6"/>
      <c r="C12" s="8" t="s">
        <v>16</v>
      </c>
      <c r="D12" s="6"/>
    </row>
    <row r="13" spans="1:4" ht="18.75" customHeight="1">
      <c r="A13" s="9" t="s">
        <v>17</v>
      </c>
      <c r="B13" s="6"/>
      <c r="C13" s="10" t="s">
        <v>18</v>
      </c>
      <c r="D13" s="6"/>
    </row>
    <row r="14" spans="1:4" ht="18.75" customHeight="1">
      <c r="A14" s="9" t="s">
        <v>19</v>
      </c>
      <c r="B14" s="6"/>
      <c r="C14" s="10" t="s">
        <v>20</v>
      </c>
      <c r="D14" s="6"/>
    </row>
    <row r="15" spans="1:4" ht="18.75" customHeight="1">
      <c r="A15" s="9" t="s">
        <v>21</v>
      </c>
      <c r="B15" s="6"/>
      <c r="C15" s="10" t="s">
        <v>22</v>
      </c>
      <c r="D15" s="6">
        <v>270755.76</v>
      </c>
    </row>
    <row r="16" spans="1:4" ht="18.75" customHeight="1">
      <c r="A16" s="9" t="s">
        <v>23</v>
      </c>
      <c r="B16" s="6"/>
      <c r="C16" s="10" t="s">
        <v>24</v>
      </c>
      <c r="D16" s="6">
        <v>62645.09</v>
      </c>
    </row>
    <row r="17" spans="1:4" ht="18.75" customHeight="1">
      <c r="A17" s="9" t="s">
        <v>25</v>
      </c>
      <c r="B17" s="6"/>
      <c r="C17" s="9" t="s">
        <v>26</v>
      </c>
      <c r="D17" s="6"/>
    </row>
    <row r="18" spans="1:4" ht="18.75" customHeight="1">
      <c r="A18" s="9" t="s">
        <v>27</v>
      </c>
      <c r="B18" s="6"/>
      <c r="C18" s="9" t="s">
        <v>28</v>
      </c>
      <c r="D18" s="6"/>
    </row>
    <row r="19" spans="1:4" ht="18.75" customHeight="1">
      <c r="A19" s="11" t="s">
        <v>27</v>
      </c>
      <c r="B19" s="6"/>
      <c r="C19" s="10" t="s">
        <v>29</v>
      </c>
      <c r="D19" s="6"/>
    </row>
    <row r="20" spans="1:4" ht="18.75" customHeight="1">
      <c r="A20" s="11" t="s">
        <v>27</v>
      </c>
      <c r="B20" s="6"/>
      <c r="C20" s="10" t="s">
        <v>30</v>
      </c>
      <c r="D20" s="6"/>
    </row>
    <row r="21" spans="1:4" ht="18.75" customHeight="1">
      <c r="A21" s="11" t="s">
        <v>27</v>
      </c>
      <c r="B21" s="6"/>
      <c r="C21" s="10" t="s">
        <v>31</v>
      </c>
      <c r="D21" s="6"/>
    </row>
    <row r="22" spans="1:4" ht="18.75" customHeight="1">
      <c r="A22" s="11" t="s">
        <v>27</v>
      </c>
      <c r="B22" s="6"/>
      <c r="C22" s="10" t="s">
        <v>32</v>
      </c>
      <c r="D22" s="6"/>
    </row>
    <row r="23" spans="1:4" ht="18.75" customHeight="1">
      <c r="A23" s="11" t="s">
        <v>27</v>
      </c>
      <c r="B23" s="6"/>
      <c r="C23" s="10" t="s">
        <v>33</v>
      </c>
      <c r="D23" s="6"/>
    </row>
    <row r="24" spans="1:4" ht="18.75" customHeight="1">
      <c r="A24" s="11" t="s">
        <v>27</v>
      </c>
      <c r="B24" s="6"/>
      <c r="C24" s="10" t="s">
        <v>34</v>
      </c>
      <c r="D24" s="6"/>
    </row>
    <row r="25" spans="1:4" ht="18.75" customHeight="1">
      <c r="A25" s="11" t="s">
        <v>27</v>
      </c>
      <c r="B25" s="6"/>
      <c r="C25" s="10" t="s">
        <v>35</v>
      </c>
      <c r="D25" s="6"/>
    </row>
    <row r="26" spans="1:4" ht="18.75" customHeight="1">
      <c r="A26" s="11" t="s">
        <v>27</v>
      </c>
      <c r="B26" s="6"/>
      <c r="C26" s="10" t="s">
        <v>36</v>
      </c>
      <c r="D26" s="6">
        <v>96606.720000000001</v>
      </c>
    </row>
    <row r="27" spans="1:4" ht="18.75" customHeight="1">
      <c r="A27" s="11" t="s">
        <v>27</v>
      </c>
      <c r="B27" s="6"/>
      <c r="C27" s="10" t="s">
        <v>37</v>
      </c>
      <c r="D27" s="6"/>
    </row>
    <row r="28" spans="1:4" ht="18.75" customHeight="1">
      <c r="A28" s="11" t="s">
        <v>27</v>
      </c>
      <c r="B28" s="6"/>
      <c r="C28" s="10" t="s">
        <v>38</v>
      </c>
      <c r="D28" s="6"/>
    </row>
    <row r="29" spans="1:4" ht="18.75" customHeight="1">
      <c r="A29" s="11" t="s">
        <v>27</v>
      </c>
      <c r="B29" s="6"/>
      <c r="C29" s="10" t="s">
        <v>39</v>
      </c>
      <c r="D29" s="6"/>
    </row>
    <row r="30" spans="1:4" ht="18.75" customHeight="1">
      <c r="A30" s="11" t="s">
        <v>27</v>
      </c>
      <c r="B30" s="6"/>
      <c r="C30" s="10" t="s">
        <v>40</v>
      </c>
      <c r="D30" s="6"/>
    </row>
    <row r="31" spans="1:4" ht="18.75" customHeight="1">
      <c r="A31" s="12" t="s">
        <v>27</v>
      </c>
      <c r="B31" s="6"/>
      <c r="C31" s="9" t="s">
        <v>41</v>
      </c>
      <c r="D31" s="6"/>
    </row>
    <row r="32" spans="1:4" ht="18.75" customHeight="1">
      <c r="A32" s="12" t="s">
        <v>27</v>
      </c>
      <c r="B32" s="6"/>
      <c r="C32" s="9" t="s">
        <v>42</v>
      </c>
      <c r="D32" s="6"/>
    </row>
    <row r="33" spans="1:4" ht="18.75" customHeight="1">
      <c r="A33" s="12" t="s">
        <v>27</v>
      </c>
      <c r="B33" s="6"/>
      <c r="C33" s="9" t="s">
        <v>43</v>
      </c>
      <c r="D33" s="6"/>
    </row>
    <row r="34" spans="1:4" ht="18.75" customHeight="1">
      <c r="A34" s="13"/>
      <c r="B34" s="14"/>
      <c r="C34" s="9" t="s">
        <v>44</v>
      </c>
      <c r="D34" s="15"/>
    </row>
    <row r="35" spans="1:4" ht="18.75" customHeight="1">
      <c r="A35" s="13" t="s">
        <v>45</v>
      </c>
      <c r="B35" s="14">
        <f>SUM(B8:B12)</f>
        <v>1855061.44</v>
      </c>
      <c r="C35" s="16" t="s">
        <v>46</v>
      </c>
      <c r="D35" s="14">
        <v>1855061.44</v>
      </c>
    </row>
    <row r="36" spans="1:4" ht="18.75" customHeight="1">
      <c r="A36" s="17" t="s">
        <v>47</v>
      </c>
      <c r="B36" s="6"/>
      <c r="C36" s="5" t="s">
        <v>48</v>
      </c>
      <c r="D36" s="6"/>
    </row>
    <row r="37" spans="1:4" ht="18.75" customHeight="1">
      <c r="A37" s="17" t="s">
        <v>49</v>
      </c>
      <c r="B37" s="6"/>
      <c r="C37" s="5" t="s">
        <v>49</v>
      </c>
      <c r="D37" s="6"/>
    </row>
    <row r="38" spans="1:4" ht="18.75" customHeight="1">
      <c r="A38" s="17" t="s">
        <v>50</v>
      </c>
      <c r="B38" s="6">
        <f>B36-B37</f>
        <v>0</v>
      </c>
      <c r="C38" s="5" t="s">
        <v>51</v>
      </c>
      <c r="D38" s="6"/>
    </row>
    <row r="39" spans="1:4" ht="18.75" customHeight="1">
      <c r="A39" s="18" t="s">
        <v>52</v>
      </c>
      <c r="B39" s="14">
        <f t="shared" ref="B39:D39" si="1">B35+B36</f>
        <v>1855061.44</v>
      </c>
      <c r="C39" s="16" t="s">
        <v>53</v>
      </c>
      <c r="D39" s="14">
        <f t="shared" si="1"/>
        <v>1855061.44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1" type="noConversion"/>
  <printOptions horizontalCentered="1"/>
  <pageMargins left="0.39" right="0.39" top="0.51" bottom="0.51" header="0.31" footer="0.31"/>
  <pageSetup paperSize="9" scale="83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A11" sqref="A11:F11"/>
    </sheetView>
  </sheetViews>
  <sheetFormatPr defaultColWidth="9.140625" defaultRowHeight="14.25" customHeight="1"/>
  <cols>
    <col min="1" max="1" width="32.140625" customWidth="1"/>
    <col min="2" max="2" width="16.85546875" customWidth="1"/>
    <col min="3" max="3" width="32.140625" customWidth="1"/>
    <col min="4" max="6" width="28.5703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5" customHeight="1">
      <c r="A2" s="84">
        <v>1</v>
      </c>
      <c r="B2" s="85">
        <v>0</v>
      </c>
      <c r="C2" s="84">
        <v>1</v>
      </c>
      <c r="D2" s="48"/>
      <c r="E2" s="48"/>
      <c r="F2" s="2" t="s">
        <v>305</v>
      </c>
    </row>
    <row r="3" spans="1:6" ht="32.25" customHeight="1">
      <c r="A3" s="184" t="str">
        <f>"2025"&amp;"年部门政府性基金预算支出预算表"</f>
        <v>2025年部门政府性基金预算支出预算表</v>
      </c>
      <c r="B3" s="185" t="s">
        <v>306</v>
      </c>
      <c r="C3" s="186"/>
      <c r="D3" s="187"/>
      <c r="E3" s="187"/>
      <c r="F3" s="187"/>
    </row>
    <row r="4" spans="1:6" ht="18.75" customHeight="1">
      <c r="A4" s="138" t="str">
        <f>"单位名称："&amp;"云县总工会"</f>
        <v>单位名称：云县总工会</v>
      </c>
      <c r="B4" s="174" t="s">
        <v>307</v>
      </c>
      <c r="C4" s="195"/>
      <c r="D4" s="48"/>
      <c r="E4" s="48"/>
      <c r="F4" s="2" t="s">
        <v>2</v>
      </c>
    </row>
    <row r="5" spans="1:6" ht="18.75" customHeight="1">
      <c r="A5" s="151" t="s">
        <v>177</v>
      </c>
      <c r="B5" s="191" t="s">
        <v>75</v>
      </c>
      <c r="C5" s="193" t="s">
        <v>76</v>
      </c>
      <c r="D5" s="134" t="s">
        <v>308</v>
      </c>
      <c r="E5" s="134"/>
      <c r="F5" s="118"/>
    </row>
    <row r="6" spans="1:6" ht="18.75" customHeight="1">
      <c r="A6" s="163"/>
      <c r="B6" s="192"/>
      <c r="C6" s="194"/>
      <c r="D6" s="50" t="s">
        <v>57</v>
      </c>
      <c r="E6" s="50" t="s">
        <v>77</v>
      </c>
      <c r="F6" s="50" t="s">
        <v>78</v>
      </c>
    </row>
    <row r="7" spans="1:6" ht="18.75" customHeight="1">
      <c r="A7" s="69">
        <v>1</v>
      </c>
      <c r="B7" s="87" t="s">
        <v>158</v>
      </c>
      <c r="C7" s="86">
        <v>3</v>
      </c>
      <c r="D7" s="50">
        <v>4</v>
      </c>
      <c r="E7" s="50">
        <v>5</v>
      </c>
      <c r="F7" s="50">
        <v>6</v>
      </c>
    </row>
    <row r="8" spans="1:6" ht="18.75" customHeight="1">
      <c r="A8" s="88"/>
      <c r="B8" s="89"/>
      <c r="C8" s="89"/>
      <c r="D8" s="6"/>
      <c r="E8" s="6"/>
      <c r="F8" s="6"/>
    </row>
    <row r="9" spans="1:6" ht="18.75" customHeight="1">
      <c r="A9" s="88"/>
      <c r="B9" s="89"/>
      <c r="C9" s="89"/>
      <c r="D9" s="6"/>
      <c r="E9" s="6"/>
      <c r="F9" s="6"/>
    </row>
    <row r="10" spans="1:6" ht="18.75" customHeight="1">
      <c r="A10" s="188" t="s">
        <v>115</v>
      </c>
      <c r="B10" s="189" t="s">
        <v>115</v>
      </c>
      <c r="C10" s="190" t="s">
        <v>115</v>
      </c>
      <c r="D10" s="6"/>
      <c r="E10" s="6"/>
      <c r="F10" s="6"/>
    </row>
    <row r="11" spans="1:6" ht="14.25" customHeight="1">
      <c r="A11" s="269" t="s">
        <v>354</v>
      </c>
      <c r="B11" s="268"/>
      <c r="C11" s="268"/>
      <c r="D11" s="268"/>
      <c r="E11" s="268"/>
      <c r="F11" s="268"/>
    </row>
  </sheetData>
  <mergeCells count="8">
    <mergeCell ref="A11:F11"/>
    <mergeCell ref="A3:F3"/>
    <mergeCell ref="A10:C10"/>
    <mergeCell ref="D5:F5"/>
    <mergeCell ref="B5:B6"/>
    <mergeCell ref="C5:C6"/>
    <mergeCell ref="A5:A6"/>
    <mergeCell ref="A4:C4"/>
  </mergeCells>
  <phoneticPr fontId="1" type="noConversion"/>
  <printOptions horizontalCentered="1"/>
  <pageMargins left="0.39" right="0.39" top="0.57999999999999996" bottom="0.57999999999999996" header="0.5" footer="0.5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 pane="bottomLeft"/>
    </sheetView>
  </sheetViews>
  <sheetFormatPr defaultColWidth="9.140625" defaultRowHeight="14.25" customHeight="1"/>
  <cols>
    <col min="1" max="1" width="39.140625" customWidth="1"/>
    <col min="2" max="2" width="21.7109375" customWidth="1"/>
    <col min="3" max="3" width="35.28515625" customWidth="1"/>
    <col min="4" max="4" width="7.7109375" customWidth="1"/>
    <col min="5" max="5" width="10.28515625" customWidth="1"/>
    <col min="6" max="17" width="16.5703125" customWidth="1"/>
  </cols>
  <sheetData>
    <row r="1" spans="1:1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O2" s="20"/>
      <c r="P2" s="20"/>
      <c r="Q2" s="2" t="s">
        <v>309</v>
      </c>
    </row>
    <row r="3" spans="1:17" ht="35.25" customHeight="1">
      <c r="A3" s="201" t="str">
        <f>"2025"&amp;"年部门政府采购预算表"</f>
        <v>2025年部门政府采购预算表</v>
      </c>
      <c r="B3" s="159"/>
      <c r="C3" s="159"/>
      <c r="D3" s="159"/>
      <c r="E3" s="159"/>
      <c r="F3" s="159"/>
      <c r="G3" s="159"/>
      <c r="H3" s="159"/>
      <c r="I3" s="159"/>
      <c r="J3" s="159"/>
      <c r="K3" s="153"/>
      <c r="L3" s="159"/>
      <c r="M3" s="159"/>
      <c r="N3" s="159"/>
      <c r="O3" s="153"/>
      <c r="P3" s="153"/>
      <c r="Q3" s="159"/>
    </row>
    <row r="4" spans="1:17" ht="18.75" customHeight="1">
      <c r="A4" s="205" t="str">
        <f>"单位名称："&amp;"云县总工会"</f>
        <v>单位名称：云县总工会</v>
      </c>
      <c r="B4" s="123"/>
      <c r="C4" s="123"/>
      <c r="D4" s="123"/>
      <c r="E4" s="123"/>
      <c r="F4" s="123"/>
      <c r="G4" s="21"/>
      <c r="H4" s="21"/>
      <c r="I4" s="21"/>
      <c r="J4" s="21"/>
      <c r="O4" s="90"/>
      <c r="P4" s="90"/>
      <c r="Q4" s="2" t="s">
        <v>164</v>
      </c>
    </row>
    <row r="5" spans="1:17" ht="18.75" customHeight="1">
      <c r="A5" s="172" t="s">
        <v>310</v>
      </c>
      <c r="B5" s="202" t="s">
        <v>311</v>
      </c>
      <c r="C5" s="202" t="s">
        <v>312</v>
      </c>
      <c r="D5" s="202" t="s">
        <v>313</v>
      </c>
      <c r="E5" s="202" t="s">
        <v>314</v>
      </c>
      <c r="F5" s="202" t="s">
        <v>315</v>
      </c>
      <c r="G5" s="203" t="s">
        <v>184</v>
      </c>
      <c r="H5" s="203"/>
      <c r="I5" s="203"/>
      <c r="J5" s="203"/>
      <c r="K5" s="135"/>
      <c r="L5" s="203"/>
      <c r="M5" s="203"/>
      <c r="N5" s="203"/>
      <c r="O5" s="165"/>
      <c r="P5" s="135"/>
      <c r="Q5" s="204"/>
    </row>
    <row r="6" spans="1:17" ht="18.75" customHeight="1">
      <c r="A6" s="173"/>
      <c r="B6" s="199"/>
      <c r="C6" s="199"/>
      <c r="D6" s="199"/>
      <c r="E6" s="199"/>
      <c r="F6" s="199"/>
      <c r="G6" s="199" t="s">
        <v>57</v>
      </c>
      <c r="H6" s="199" t="s">
        <v>60</v>
      </c>
      <c r="I6" s="199" t="s">
        <v>316</v>
      </c>
      <c r="J6" s="199" t="s">
        <v>317</v>
      </c>
      <c r="K6" s="206" t="s">
        <v>318</v>
      </c>
      <c r="L6" s="208" t="s">
        <v>80</v>
      </c>
      <c r="M6" s="208"/>
      <c r="N6" s="208"/>
      <c r="O6" s="209"/>
      <c r="P6" s="210"/>
      <c r="Q6" s="200"/>
    </row>
    <row r="7" spans="1:17" ht="30" customHeight="1">
      <c r="A7" s="133"/>
      <c r="B7" s="200"/>
      <c r="C7" s="200"/>
      <c r="D7" s="200"/>
      <c r="E7" s="200"/>
      <c r="F7" s="200"/>
      <c r="G7" s="200"/>
      <c r="H7" s="200" t="s">
        <v>59</v>
      </c>
      <c r="I7" s="200"/>
      <c r="J7" s="200"/>
      <c r="K7" s="207"/>
      <c r="L7" s="91" t="s">
        <v>59</v>
      </c>
      <c r="M7" s="91" t="s">
        <v>66</v>
      </c>
      <c r="N7" s="91" t="s">
        <v>192</v>
      </c>
      <c r="O7" s="30" t="s">
        <v>68</v>
      </c>
      <c r="P7" s="92" t="s">
        <v>69</v>
      </c>
      <c r="Q7" s="91" t="s">
        <v>70</v>
      </c>
    </row>
    <row r="8" spans="1:17" ht="18.75" customHeight="1">
      <c r="A8" s="4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86">
        <v>7</v>
      </c>
      <c r="H8" s="86">
        <v>8</v>
      </c>
      <c r="I8" s="86">
        <v>9</v>
      </c>
      <c r="J8" s="86">
        <v>10</v>
      </c>
      <c r="K8" s="86">
        <v>11</v>
      </c>
      <c r="L8" s="86">
        <v>12</v>
      </c>
      <c r="M8" s="86">
        <v>13</v>
      </c>
      <c r="N8" s="86">
        <v>14</v>
      </c>
      <c r="O8" s="86">
        <v>15</v>
      </c>
      <c r="P8" s="86">
        <v>16</v>
      </c>
      <c r="Q8" s="86">
        <v>17</v>
      </c>
    </row>
    <row r="9" spans="1:17" ht="18.75" customHeight="1">
      <c r="A9" s="93" t="s">
        <v>72</v>
      </c>
      <c r="B9" s="94"/>
      <c r="C9" s="94"/>
      <c r="D9" s="94"/>
      <c r="E9" s="95"/>
      <c r="F9" s="6">
        <v>24800</v>
      </c>
      <c r="G9" s="6">
        <v>24800</v>
      </c>
      <c r="H9" s="6">
        <v>24800</v>
      </c>
      <c r="I9" s="6"/>
      <c r="J9" s="6"/>
      <c r="K9" s="6"/>
      <c r="L9" s="6"/>
      <c r="M9" s="6"/>
      <c r="N9" s="6"/>
      <c r="O9" s="6"/>
      <c r="P9" s="6"/>
      <c r="Q9" s="6"/>
    </row>
    <row r="10" spans="1:17" ht="18.75" customHeight="1">
      <c r="A10" s="96" t="s">
        <v>72</v>
      </c>
      <c r="B10" s="94"/>
      <c r="C10" s="94"/>
      <c r="D10" s="94"/>
      <c r="E10" s="97"/>
      <c r="F10" s="6">
        <v>24800</v>
      </c>
      <c r="G10" s="6">
        <v>24800</v>
      </c>
      <c r="H10" s="6">
        <v>24800</v>
      </c>
      <c r="I10" s="6"/>
      <c r="J10" s="6"/>
      <c r="K10" s="6"/>
      <c r="L10" s="6"/>
      <c r="M10" s="6"/>
      <c r="N10" s="6"/>
      <c r="O10" s="6"/>
      <c r="P10" s="6"/>
      <c r="Q10" s="6"/>
    </row>
    <row r="11" spans="1:17" ht="18.75" customHeight="1">
      <c r="A11" s="98" t="s">
        <v>225</v>
      </c>
      <c r="B11" s="94" t="s">
        <v>319</v>
      </c>
      <c r="C11" s="94" t="s">
        <v>320</v>
      </c>
      <c r="D11" s="94" t="s">
        <v>321</v>
      </c>
      <c r="E11" s="97">
        <v>1</v>
      </c>
      <c r="F11" s="6">
        <v>5000</v>
      </c>
      <c r="G11" s="6">
        <v>5000</v>
      </c>
      <c r="H11" s="6">
        <v>5000</v>
      </c>
      <c r="I11" s="6"/>
      <c r="J11" s="6"/>
      <c r="K11" s="6"/>
      <c r="L11" s="6"/>
      <c r="M11" s="6"/>
      <c r="N11" s="6"/>
      <c r="O11" s="6"/>
      <c r="P11" s="6"/>
      <c r="Q11" s="6"/>
    </row>
    <row r="12" spans="1:17" ht="18.75" customHeight="1">
      <c r="A12" s="98" t="s">
        <v>225</v>
      </c>
      <c r="B12" s="94" t="s">
        <v>322</v>
      </c>
      <c r="C12" s="94" t="s">
        <v>323</v>
      </c>
      <c r="D12" s="94" t="s">
        <v>321</v>
      </c>
      <c r="E12" s="97">
        <v>25</v>
      </c>
      <c r="F12" s="6">
        <v>5000</v>
      </c>
      <c r="G12" s="6">
        <v>5000</v>
      </c>
      <c r="H12" s="6">
        <v>5000</v>
      </c>
      <c r="I12" s="6"/>
      <c r="J12" s="6"/>
      <c r="K12" s="6"/>
      <c r="L12" s="6"/>
      <c r="M12" s="6"/>
      <c r="N12" s="6"/>
      <c r="O12" s="6"/>
      <c r="P12" s="6"/>
      <c r="Q12" s="6"/>
    </row>
    <row r="13" spans="1:17" ht="18.75" customHeight="1">
      <c r="A13" s="98" t="s">
        <v>225</v>
      </c>
      <c r="B13" s="94" t="s">
        <v>324</v>
      </c>
      <c r="C13" s="94" t="s">
        <v>325</v>
      </c>
      <c r="D13" s="94" t="s">
        <v>321</v>
      </c>
      <c r="E13" s="97">
        <v>12</v>
      </c>
      <c r="F13" s="6">
        <v>4800</v>
      </c>
      <c r="G13" s="6">
        <v>4800</v>
      </c>
      <c r="H13" s="6">
        <v>4800</v>
      </c>
      <c r="I13" s="6"/>
      <c r="J13" s="6"/>
      <c r="K13" s="6"/>
      <c r="L13" s="6"/>
      <c r="M13" s="6"/>
      <c r="N13" s="6"/>
      <c r="O13" s="6"/>
      <c r="P13" s="6"/>
      <c r="Q13" s="6"/>
    </row>
    <row r="14" spans="1:17" ht="18.75" customHeight="1">
      <c r="A14" s="98" t="s">
        <v>225</v>
      </c>
      <c r="B14" s="94" t="s">
        <v>326</v>
      </c>
      <c r="C14" s="94" t="s">
        <v>327</v>
      </c>
      <c r="D14" s="94" t="s">
        <v>321</v>
      </c>
      <c r="E14" s="97">
        <v>2</v>
      </c>
      <c r="F14" s="6">
        <v>10000</v>
      </c>
      <c r="G14" s="6">
        <v>10000</v>
      </c>
      <c r="H14" s="6">
        <v>10000</v>
      </c>
      <c r="I14" s="6"/>
      <c r="J14" s="6"/>
      <c r="K14" s="6"/>
      <c r="L14" s="6"/>
      <c r="M14" s="6"/>
      <c r="N14" s="6"/>
      <c r="O14" s="6"/>
      <c r="P14" s="6"/>
      <c r="Q14" s="6"/>
    </row>
    <row r="15" spans="1:17" ht="18.75" customHeight="1">
      <c r="A15" s="196" t="s">
        <v>115</v>
      </c>
      <c r="B15" s="197"/>
      <c r="C15" s="197"/>
      <c r="D15" s="197"/>
      <c r="E15" s="198"/>
      <c r="F15" s="6">
        <v>24800</v>
      </c>
      <c r="G15" s="6">
        <v>24800</v>
      </c>
      <c r="H15" s="6">
        <v>24800</v>
      </c>
      <c r="I15" s="6"/>
      <c r="J15" s="6"/>
      <c r="K15" s="6"/>
      <c r="L15" s="6"/>
      <c r="M15" s="6"/>
      <c r="N15" s="6"/>
      <c r="O15" s="6"/>
      <c r="P15" s="6"/>
      <c r="Q15" s="6"/>
    </row>
  </sheetData>
  <mergeCells count="16">
    <mergeCell ref="A15:E15"/>
    <mergeCell ref="H6:H7"/>
    <mergeCell ref="A3:Q3"/>
    <mergeCell ref="A5:A7"/>
    <mergeCell ref="B5:B7"/>
    <mergeCell ref="C5:C7"/>
    <mergeCell ref="D5:D7"/>
    <mergeCell ref="E5:E7"/>
    <mergeCell ref="F5:F7"/>
    <mergeCell ref="G5:Q5"/>
    <mergeCell ref="I6:I7"/>
    <mergeCell ref="J6:J7"/>
    <mergeCell ref="A4:F4"/>
    <mergeCell ref="K6:K7"/>
    <mergeCell ref="G6:G7"/>
    <mergeCell ref="L6:Q6"/>
  </mergeCells>
  <phoneticPr fontId="1" type="noConversion"/>
  <printOptions horizontalCentered="1"/>
  <pageMargins left="1" right="1" top="0.75" bottom="0.75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 pane="bottomLeft" activeCell="A12" sqref="A12:D12"/>
    </sheetView>
  </sheetViews>
  <sheetFormatPr defaultColWidth="9.140625" defaultRowHeight="14.25" customHeight="1"/>
  <cols>
    <col min="1" max="1" width="31.42578125" customWidth="1"/>
    <col min="2" max="3" width="21.85546875" customWidth="1"/>
    <col min="4" max="14" width="19" customWidth="1"/>
  </cols>
  <sheetData>
    <row r="1" spans="1:1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A2" s="26"/>
      <c r="B2" s="26"/>
      <c r="C2" s="19"/>
      <c r="D2" s="26"/>
      <c r="E2" s="26"/>
      <c r="F2" s="26"/>
      <c r="G2" s="26"/>
      <c r="H2" s="99"/>
      <c r="I2" s="26"/>
      <c r="J2" s="26"/>
      <c r="K2" s="26"/>
      <c r="L2" s="20"/>
      <c r="M2" s="80"/>
      <c r="N2" s="59" t="s">
        <v>328</v>
      </c>
    </row>
    <row r="3" spans="1:14" ht="34.5" customHeight="1">
      <c r="A3" s="211" t="str">
        <f>"2025"&amp;"年部门政府购买服务预算表"</f>
        <v>2025年部门政府购买服务预算表</v>
      </c>
      <c r="B3" s="212"/>
      <c r="C3" s="153"/>
      <c r="D3" s="212"/>
      <c r="E3" s="212"/>
      <c r="F3" s="212"/>
      <c r="G3" s="212"/>
      <c r="H3" s="213"/>
      <c r="I3" s="212"/>
      <c r="J3" s="212"/>
      <c r="K3" s="212"/>
      <c r="L3" s="153"/>
      <c r="M3" s="213"/>
      <c r="N3" s="212"/>
    </row>
    <row r="4" spans="1:14" ht="18.75" customHeight="1">
      <c r="A4" s="214" t="str">
        <f>"单位名称："&amp;"云县总工会"</f>
        <v>单位名称：云县总工会</v>
      </c>
      <c r="B4" s="215"/>
      <c r="C4" s="216"/>
      <c r="D4" s="100"/>
      <c r="E4" s="100"/>
      <c r="F4" s="100"/>
      <c r="G4" s="100"/>
      <c r="H4" s="99"/>
      <c r="I4" s="26"/>
      <c r="J4" s="26"/>
      <c r="K4" s="26"/>
      <c r="L4" s="90"/>
      <c r="M4" s="101"/>
      <c r="N4" s="59" t="s">
        <v>164</v>
      </c>
    </row>
    <row r="5" spans="1:14" ht="18.75" customHeight="1">
      <c r="A5" s="172" t="s">
        <v>310</v>
      </c>
      <c r="B5" s="202" t="s">
        <v>329</v>
      </c>
      <c r="C5" s="218" t="s">
        <v>330</v>
      </c>
      <c r="D5" s="203" t="s">
        <v>184</v>
      </c>
      <c r="E5" s="203"/>
      <c r="F5" s="203"/>
      <c r="G5" s="203"/>
      <c r="H5" s="135"/>
      <c r="I5" s="203"/>
      <c r="J5" s="203"/>
      <c r="K5" s="203"/>
      <c r="L5" s="165"/>
      <c r="M5" s="135"/>
      <c r="N5" s="204"/>
    </row>
    <row r="6" spans="1:14" ht="18.75" customHeight="1">
      <c r="A6" s="173"/>
      <c r="B6" s="199"/>
      <c r="C6" s="206"/>
      <c r="D6" s="199" t="s">
        <v>57</v>
      </c>
      <c r="E6" s="199" t="s">
        <v>60</v>
      </c>
      <c r="F6" s="199" t="s">
        <v>316</v>
      </c>
      <c r="G6" s="199" t="s">
        <v>317</v>
      </c>
      <c r="H6" s="206" t="s">
        <v>318</v>
      </c>
      <c r="I6" s="208" t="s">
        <v>80</v>
      </c>
      <c r="J6" s="208"/>
      <c r="K6" s="208"/>
      <c r="L6" s="209"/>
      <c r="M6" s="210"/>
      <c r="N6" s="200"/>
    </row>
    <row r="7" spans="1:14" ht="26.25" customHeight="1">
      <c r="A7" s="133"/>
      <c r="B7" s="200"/>
      <c r="C7" s="207"/>
      <c r="D7" s="200"/>
      <c r="E7" s="200"/>
      <c r="F7" s="200"/>
      <c r="G7" s="200"/>
      <c r="H7" s="207"/>
      <c r="I7" s="91" t="s">
        <v>59</v>
      </c>
      <c r="J7" s="91" t="s">
        <v>66</v>
      </c>
      <c r="K7" s="91" t="s">
        <v>192</v>
      </c>
      <c r="L7" s="30" t="s">
        <v>68</v>
      </c>
      <c r="M7" s="92" t="s">
        <v>69</v>
      </c>
      <c r="N7" s="91" t="s">
        <v>70</v>
      </c>
    </row>
    <row r="8" spans="1:14" ht="18.75" customHeight="1">
      <c r="A8" s="102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2">
        <v>7</v>
      </c>
      <c r="H8" s="102">
        <v>8</v>
      </c>
      <c r="I8" s="102">
        <v>9</v>
      </c>
      <c r="J8" s="102">
        <v>10</v>
      </c>
      <c r="K8" s="102">
        <v>11</v>
      </c>
      <c r="L8" s="102">
        <v>12</v>
      </c>
      <c r="M8" s="102">
        <v>13</v>
      </c>
      <c r="N8" s="102">
        <v>14</v>
      </c>
    </row>
    <row r="9" spans="1:14" ht="18.75" customHeight="1">
      <c r="A9" s="93"/>
      <c r="B9" s="94"/>
      <c r="C9" s="89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8.75" customHeight="1">
      <c r="A10" s="103"/>
      <c r="B10" s="94"/>
      <c r="C10" s="8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8.75" customHeight="1">
      <c r="A11" s="196" t="s">
        <v>115</v>
      </c>
      <c r="B11" s="197"/>
      <c r="C11" s="21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4.25" customHeight="1">
      <c r="A12" s="269" t="s">
        <v>355</v>
      </c>
      <c r="B12" s="268"/>
      <c r="C12" s="268"/>
      <c r="D12" s="268"/>
    </row>
  </sheetData>
  <mergeCells count="14">
    <mergeCell ref="A11:C11"/>
    <mergeCell ref="E6:E7"/>
    <mergeCell ref="C5:C7"/>
    <mergeCell ref="A12:D12"/>
    <mergeCell ref="A3:N3"/>
    <mergeCell ref="A5:A7"/>
    <mergeCell ref="B5:B7"/>
    <mergeCell ref="D5:N5"/>
    <mergeCell ref="F6:F7"/>
    <mergeCell ref="G6:G7"/>
    <mergeCell ref="A4:C4"/>
    <mergeCell ref="H6:H7"/>
    <mergeCell ref="D6:D7"/>
    <mergeCell ref="I6:N6"/>
  </mergeCells>
  <phoneticPr fontId="1" type="noConversion"/>
  <printOptions horizontalCentered="1"/>
  <pageMargins left="1" right="1" top="0.75" bottom="0.75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A10" sqref="A10:C10"/>
    </sheetView>
  </sheetViews>
  <sheetFormatPr defaultColWidth="9.140625" defaultRowHeight="14.25" customHeight="1"/>
  <cols>
    <col min="1" max="1" width="37.7109375" customWidth="1"/>
    <col min="2" max="4" width="17.5703125" customWidth="1"/>
    <col min="5" max="9" width="15.710937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>
      <c r="A2" s="27"/>
      <c r="B2" s="27"/>
      <c r="C2" s="27"/>
      <c r="D2" s="46"/>
      <c r="G2" s="20"/>
      <c r="H2" s="20"/>
      <c r="I2" s="20" t="s">
        <v>331</v>
      </c>
    </row>
    <row r="3" spans="1:9" ht="27.75" customHeight="1">
      <c r="A3" s="201" t="str">
        <f>"2025"&amp;"年县对下转移支付预算表"</f>
        <v>2025年县对下转移支付预算表</v>
      </c>
      <c r="B3" s="159"/>
      <c r="C3" s="159"/>
      <c r="D3" s="159"/>
      <c r="E3" s="159"/>
      <c r="F3" s="159"/>
      <c r="G3" s="153"/>
      <c r="H3" s="153"/>
      <c r="I3" s="159"/>
    </row>
    <row r="4" spans="1:9" ht="18.75" customHeight="1">
      <c r="A4" s="219" t="str">
        <f>"单位名称："&amp;"云县总工会"</f>
        <v>单位名称：云县总工会</v>
      </c>
      <c r="B4" s="215"/>
      <c r="C4" s="215"/>
      <c r="D4" s="220"/>
      <c r="E4" s="128"/>
      <c r="G4" s="90"/>
      <c r="H4" s="90"/>
      <c r="I4" s="20" t="s">
        <v>164</v>
      </c>
    </row>
    <row r="5" spans="1:9" ht="18.75" customHeight="1">
      <c r="A5" s="119" t="s">
        <v>332</v>
      </c>
      <c r="B5" s="117" t="s">
        <v>184</v>
      </c>
      <c r="C5" s="134"/>
      <c r="D5" s="134"/>
      <c r="E5" s="117" t="s">
        <v>333</v>
      </c>
      <c r="F5" s="134"/>
      <c r="G5" s="165"/>
      <c r="H5" s="165"/>
      <c r="I5" s="118"/>
    </row>
    <row r="6" spans="1:9" ht="18.75" customHeight="1">
      <c r="A6" s="120"/>
      <c r="B6" s="68" t="s">
        <v>57</v>
      </c>
      <c r="C6" s="77" t="s">
        <v>60</v>
      </c>
      <c r="D6" s="104" t="s">
        <v>334</v>
      </c>
      <c r="E6" s="29" t="s">
        <v>335</v>
      </c>
      <c r="F6" s="29" t="s">
        <v>335</v>
      </c>
      <c r="G6" s="29" t="s">
        <v>335</v>
      </c>
      <c r="H6" s="29" t="s">
        <v>335</v>
      </c>
      <c r="I6" s="29" t="s">
        <v>335</v>
      </c>
    </row>
    <row r="7" spans="1:9" ht="18.75" customHeight="1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</row>
    <row r="8" spans="1:9" ht="18.75" customHeight="1">
      <c r="A8" s="52"/>
      <c r="B8" s="6"/>
      <c r="C8" s="6"/>
      <c r="D8" s="6"/>
      <c r="E8" s="6"/>
      <c r="F8" s="6"/>
      <c r="G8" s="6"/>
      <c r="H8" s="6"/>
      <c r="I8" s="6"/>
    </row>
    <row r="9" spans="1:9" ht="18.75" customHeight="1">
      <c r="A9" s="105"/>
      <c r="B9" s="6"/>
      <c r="C9" s="6"/>
      <c r="D9" s="6"/>
      <c r="E9" s="6"/>
      <c r="F9" s="6"/>
      <c r="G9" s="6"/>
      <c r="H9" s="6"/>
      <c r="I9" s="6"/>
    </row>
    <row r="10" spans="1:9" ht="14.25" customHeight="1">
      <c r="A10" s="269" t="s">
        <v>356</v>
      </c>
      <c r="B10" s="268"/>
      <c r="C10" s="268"/>
    </row>
  </sheetData>
  <mergeCells count="6">
    <mergeCell ref="A10:C10"/>
    <mergeCell ref="A3:I3"/>
    <mergeCell ref="A5:A6"/>
    <mergeCell ref="B5:D5"/>
    <mergeCell ref="E5:I5"/>
    <mergeCell ref="A4:E4"/>
  </mergeCells>
  <phoneticPr fontId="1" type="noConversion"/>
  <printOptions horizontalCentered="1"/>
  <pageMargins left="1" right="1" top="0.75" bottom="0.75" header="0" footer="0"/>
  <pageSetup paperSize="9" scale="5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A9" sqref="A9:C9"/>
    </sheetView>
  </sheetViews>
  <sheetFormatPr defaultColWidth="9.140625" defaultRowHeight="12" customHeight="1"/>
  <cols>
    <col min="1" max="1" width="34.28515625" customWidth="1"/>
    <col min="2" max="2" width="29" customWidth="1"/>
    <col min="3" max="5" width="23.5703125" customWidth="1"/>
    <col min="6" max="6" width="11.28515625" customWidth="1"/>
    <col min="7" max="7" width="25.140625" customWidth="1"/>
    <col min="8" max="8" width="15.5703125" customWidth="1"/>
    <col min="9" max="9" width="13.42578125" customWidth="1"/>
    <col min="10" max="10" width="18.85546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>
      <c r="J2" s="20" t="s">
        <v>336</v>
      </c>
    </row>
    <row r="3" spans="1:10" ht="36" customHeight="1">
      <c r="A3" s="124" t="str">
        <f>"2025"&amp;"年县对下转移支付绩效目标表"</f>
        <v>2025年县对下转移支付绩效目标表</v>
      </c>
      <c r="B3" s="159"/>
      <c r="C3" s="159"/>
      <c r="D3" s="159"/>
      <c r="E3" s="159"/>
      <c r="F3" s="153"/>
      <c r="G3" s="159"/>
      <c r="H3" s="153"/>
      <c r="I3" s="153"/>
      <c r="J3" s="159"/>
    </row>
    <row r="4" spans="1:10" ht="18.75" customHeight="1">
      <c r="A4" s="138" t="str">
        <f>"单位名称："&amp;"云县总工会"</f>
        <v>单位名称：云县总工会</v>
      </c>
      <c r="B4" s="180"/>
      <c r="C4" s="180"/>
      <c r="D4" s="180"/>
      <c r="E4" s="180"/>
      <c r="F4" s="181"/>
      <c r="G4" s="180"/>
      <c r="H4" s="181"/>
    </row>
    <row r="5" spans="1:10" ht="18.75" customHeight="1">
      <c r="A5" s="31" t="s">
        <v>265</v>
      </c>
      <c r="B5" s="31" t="s">
        <v>266</v>
      </c>
      <c r="C5" s="31" t="s">
        <v>267</v>
      </c>
      <c r="D5" s="31" t="s">
        <v>268</v>
      </c>
      <c r="E5" s="31" t="s">
        <v>269</v>
      </c>
      <c r="F5" s="81" t="s">
        <v>270</v>
      </c>
      <c r="G5" s="31" t="s">
        <v>271</v>
      </c>
      <c r="H5" s="81" t="s">
        <v>272</v>
      </c>
      <c r="I5" s="81" t="s">
        <v>273</v>
      </c>
      <c r="J5" s="31" t="s">
        <v>274</v>
      </c>
    </row>
    <row r="6" spans="1:10" ht="18.75" customHeight="1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81">
        <v>6</v>
      </c>
      <c r="G6" s="31">
        <v>7</v>
      </c>
      <c r="H6" s="81">
        <v>8</v>
      </c>
      <c r="I6" s="81">
        <v>9</v>
      </c>
      <c r="J6" s="31">
        <v>10</v>
      </c>
    </row>
    <row r="7" spans="1:10" ht="18.75" customHeight="1">
      <c r="A7" s="72"/>
      <c r="B7" s="82"/>
      <c r="C7" s="82"/>
      <c r="D7" s="82"/>
      <c r="E7" s="83"/>
      <c r="F7" s="43"/>
      <c r="G7" s="83"/>
      <c r="H7" s="43"/>
      <c r="I7" s="43"/>
      <c r="J7" s="83"/>
    </row>
    <row r="8" spans="1:10" ht="18.75" customHeight="1">
      <c r="A8" s="106"/>
      <c r="B8" s="72"/>
      <c r="C8" s="72"/>
      <c r="D8" s="72"/>
      <c r="E8" s="72"/>
      <c r="F8" s="107"/>
      <c r="G8" s="72"/>
      <c r="H8" s="72"/>
      <c r="I8" s="72"/>
      <c r="J8" s="72"/>
    </row>
    <row r="9" spans="1:10" ht="12" customHeight="1">
      <c r="A9" s="269" t="s">
        <v>357</v>
      </c>
      <c r="B9" s="268"/>
      <c r="C9" s="268"/>
    </row>
  </sheetData>
  <mergeCells count="3">
    <mergeCell ref="A3:J3"/>
    <mergeCell ref="A4:H4"/>
    <mergeCell ref="A9:C9"/>
  </mergeCells>
  <phoneticPr fontId="1" type="noConversion"/>
  <printOptions horizontalCentered="1"/>
  <pageMargins left="1" right="1" top="0.75" bottom="0.75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"/>
  <sheetViews>
    <sheetView showZeros="0" workbookViewId="0">
      <pane ySplit="1" topLeftCell="A2" activePane="bottomLeft" state="frozen"/>
      <selection pane="bottomLeft" activeCell="C14" sqref="C14"/>
    </sheetView>
  </sheetViews>
  <sheetFormatPr defaultColWidth="9.140625" defaultRowHeight="12" customHeight="1"/>
  <cols>
    <col min="1" max="1" width="29" customWidth="1"/>
    <col min="2" max="2" width="18.7109375" customWidth="1"/>
    <col min="3" max="3" width="24.85546875" customWidth="1"/>
    <col min="4" max="4" width="23.5703125" customWidth="1"/>
    <col min="5" max="5" width="17.85546875" customWidth="1"/>
    <col min="6" max="6" width="23.5703125" customWidth="1"/>
    <col min="7" max="7" width="25.140625" customWidth="1"/>
    <col min="8" max="8" width="18.85546875" customWidth="1"/>
  </cols>
  <sheetData>
    <row r="1" spans="1:8" ht="12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24"/>
      <c r="B2" s="24"/>
      <c r="C2" s="24"/>
      <c r="D2" s="24"/>
      <c r="E2" s="24"/>
      <c r="F2" s="24"/>
      <c r="G2" s="24"/>
      <c r="H2" s="2" t="s">
        <v>337</v>
      </c>
    </row>
    <row r="3" spans="1:8" ht="34.5" customHeight="1">
      <c r="A3" s="224" t="str">
        <f>"2025"&amp;"年新增资产配置表"</f>
        <v>2025年新增资产配置表</v>
      </c>
      <c r="B3" s="159"/>
      <c r="C3" s="159"/>
      <c r="D3" s="159"/>
      <c r="E3" s="159"/>
      <c r="F3" s="159"/>
      <c r="G3" s="159"/>
      <c r="H3" s="159"/>
    </row>
    <row r="4" spans="1:8" ht="18.75" customHeight="1">
      <c r="A4" s="205" t="str">
        <f>"单位名称："&amp;"云县总工会"</f>
        <v>单位名称：云县总工会</v>
      </c>
      <c r="B4" s="175"/>
      <c r="C4" s="180"/>
      <c r="H4" s="108" t="s">
        <v>164</v>
      </c>
    </row>
    <row r="5" spans="1:8" ht="18.75" customHeight="1">
      <c r="A5" s="172" t="s">
        <v>177</v>
      </c>
      <c r="B5" s="172" t="s">
        <v>338</v>
      </c>
      <c r="C5" s="172" t="s">
        <v>339</v>
      </c>
      <c r="D5" s="172" t="s">
        <v>340</v>
      </c>
      <c r="E5" s="172" t="s">
        <v>341</v>
      </c>
      <c r="F5" s="225" t="s">
        <v>342</v>
      </c>
      <c r="G5" s="203"/>
      <c r="H5" s="204"/>
    </row>
    <row r="6" spans="1:8" ht="18.75" customHeight="1">
      <c r="A6" s="133"/>
      <c r="B6" s="133"/>
      <c r="C6" s="133"/>
      <c r="D6" s="133"/>
      <c r="E6" s="133"/>
      <c r="F6" s="31" t="s">
        <v>314</v>
      </c>
      <c r="G6" s="31" t="s">
        <v>343</v>
      </c>
      <c r="H6" s="31" t="s">
        <v>344</v>
      </c>
    </row>
    <row r="7" spans="1:8" ht="18.75" customHeight="1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</row>
    <row r="8" spans="1:8" ht="18.75" customHeight="1">
      <c r="A8" s="82"/>
      <c r="B8" s="82"/>
      <c r="C8" s="52"/>
      <c r="D8" s="52"/>
      <c r="E8" s="52"/>
      <c r="F8" s="109"/>
      <c r="G8" s="6"/>
      <c r="H8" s="6"/>
    </row>
    <row r="9" spans="1:8" ht="18.75" customHeight="1">
      <c r="A9" s="221" t="s">
        <v>57</v>
      </c>
      <c r="B9" s="222"/>
      <c r="C9" s="222"/>
      <c r="D9" s="222"/>
      <c r="E9" s="223"/>
      <c r="F9" s="109"/>
      <c r="G9" s="6"/>
      <c r="H9" s="6"/>
    </row>
    <row r="10" spans="1:8" ht="12" customHeight="1">
      <c r="A10" s="269" t="s">
        <v>358</v>
      </c>
      <c r="B10" s="268"/>
      <c r="C10" s="268"/>
    </row>
  </sheetData>
  <mergeCells count="10">
    <mergeCell ref="A10:C10"/>
    <mergeCell ref="A9:E9"/>
    <mergeCell ref="A3:H3"/>
    <mergeCell ref="A5:A6"/>
    <mergeCell ref="C5:C6"/>
    <mergeCell ref="D5:D6"/>
    <mergeCell ref="E5:E6"/>
    <mergeCell ref="F5:H5"/>
    <mergeCell ref="B5:B6"/>
    <mergeCell ref="A4:C4"/>
  </mergeCells>
  <phoneticPr fontId="1" type="noConversion"/>
  <pageMargins left="0.36" right="0.1" top="0.26" bottom="0.26" header="0" footer="0"/>
  <pageSetup paperSize="9" scale="81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12"/>
  <sheetViews>
    <sheetView showZeros="0" tabSelected="1" workbookViewId="0">
      <pane ySplit="1" topLeftCell="A2" activePane="bottomLeft" state="frozen"/>
      <selection pane="bottomLeft" activeCell="A12" sqref="A12:C12"/>
    </sheetView>
  </sheetViews>
  <sheetFormatPr defaultColWidth="9.140625" defaultRowHeight="14.25" customHeight="1"/>
  <cols>
    <col min="1" max="1" width="13.42578125" customWidth="1"/>
    <col min="2" max="2" width="43.85546875" customWidth="1"/>
    <col min="3" max="3" width="23.85546875" customWidth="1"/>
    <col min="4" max="4" width="11.140625" customWidth="1"/>
    <col min="5" max="5" width="33.140625" customWidth="1"/>
    <col min="6" max="6" width="9.85546875" customWidth="1"/>
    <col min="7" max="7" width="17.7109375" customWidth="1"/>
    <col min="8" max="11" width="15.42578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D2" s="47"/>
      <c r="E2" s="47"/>
      <c r="F2" s="47"/>
      <c r="G2" s="47"/>
      <c r="H2" s="27"/>
      <c r="I2" s="27"/>
      <c r="J2" s="27"/>
      <c r="K2" s="20" t="s">
        <v>345</v>
      </c>
    </row>
    <row r="3" spans="1:11" ht="42.75" customHeight="1">
      <c r="A3" s="113" t="str">
        <f>"2025"&amp;"年转移支付补助项目支出预算表"</f>
        <v>2025年转移支付补助项目支出预算表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18.75" customHeight="1">
      <c r="A4" s="174" t="str">
        <f>"单位名称："&amp;"云县总工会"</f>
        <v>单位名称：云县总工会</v>
      </c>
      <c r="B4" s="175"/>
      <c r="C4" s="175"/>
      <c r="D4" s="175"/>
      <c r="E4" s="175"/>
      <c r="F4" s="175"/>
      <c r="G4" s="175"/>
      <c r="H4" s="76"/>
      <c r="I4" s="76"/>
      <c r="J4" s="76"/>
      <c r="K4" s="110" t="s">
        <v>164</v>
      </c>
    </row>
    <row r="5" spans="1:11" ht="18.75" customHeight="1">
      <c r="A5" s="132" t="s">
        <v>252</v>
      </c>
      <c r="B5" s="132" t="s">
        <v>179</v>
      </c>
      <c r="C5" s="132" t="s">
        <v>253</v>
      </c>
      <c r="D5" s="172" t="s">
        <v>180</v>
      </c>
      <c r="E5" s="172" t="s">
        <v>181</v>
      </c>
      <c r="F5" s="172" t="s">
        <v>254</v>
      </c>
      <c r="G5" s="172" t="s">
        <v>255</v>
      </c>
      <c r="H5" s="119" t="s">
        <v>57</v>
      </c>
      <c r="I5" s="117" t="s">
        <v>346</v>
      </c>
      <c r="J5" s="134"/>
      <c r="K5" s="118"/>
    </row>
    <row r="6" spans="1:11" ht="18.75" customHeight="1">
      <c r="A6" s="161"/>
      <c r="B6" s="161"/>
      <c r="C6" s="161"/>
      <c r="D6" s="173"/>
      <c r="E6" s="173"/>
      <c r="F6" s="173"/>
      <c r="G6" s="173"/>
      <c r="H6" s="162"/>
      <c r="I6" s="172" t="s">
        <v>60</v>
      </c>
      <c r="J6" s="172" t="s">
        <v>61</v>
      </c>
      <c r="K6" s="172" t="s">
        <v>62</v>
      </c>
    </row>
    <row r="7" spans="1:11" ht="18.75" customHeight="1">
      <c r="A7" s="157"/>
      <c r="B7" s="157"/>
      <c r="C7" s="157"/>
      <c r="D7" s="133"/>
      <c r="E7" s="133"/>
      <c r="F7" s="133"/>
      <c r="G7" s="133"/>
      <c r="H7" s="120"/>
      <c r="I7" s="133" t="s">
        <v>59</v>
      </c>
      <c r="J7" s="133"/>
      <c r="K7" s="133"/>
    </row>
    <row r="8" spans="1:11" ht="18.75" customHeight="1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111">
        <v>10</v>
      </c>
      <c r="K8" s="111">
        <v>11</v>
      </c>
    </row>
    <row r="9" spans="1:11" ht="18.75" customHeight="1">
      <c r="A9" s="52"/>
      <c r="B9" s="72"/>
      <c r="C9" s="52"/>
      <c r="D9" s="52"/>
      <c r="E9" s="52"/>
      <c r="F9" s="52"/>
      <c r="G9" s="52"/>
      <c r="H9" s="6"/>
      <c r="I9" s="6"/>
      <c r="J9" s="6"/>
      <c r="K9" s="6"/>
    </row>
    <row r="10" spans="1:11" ht="18.75" customHeight="1">
      <c r="A10" s="72"/>
      <c r="B10" s="72"/>
      <c r="C10" s="72"/>
      <c r="D10" s="72"/>
      <c r="E10" s="72"/>
      <c r="F10" s="72"/>
      <c r="G10" s="72"/>
      <c r="H10" s="6"/>
      <c r="I10" s="6"/>
      <c r="J10" s="6"/>
      <c r="K10" s="6"/>
    </row>
    <row r="11" spans="1:11" ht="18.75" customHeight="1">
      <c r="A11" s="167" t="s">
        <v>115</v>
      </c>
      <c r="B11" s="176"/>
      <c r="C11" s="176"/>
      <c r="D11" s="176"/>
      <c r="E11" s="176"/>
      <c r="F11" s="176"/>
      <c r="G11" s="177"/>
      <c r="H11" s="6"/>
      <c r="I11" s="6"/>
      <c r="J11" s="6"/>
      <c r="K11" s="6"/>
    </row>
    <row r="12" spans="1:11" ht="14.25" customHeight="1">
      <c r="A12" s="269" t="s">
        <v>359</v>
      </c>
      <c r="B12" s="268"/>
      <c r="C12" s="268"/>
    </row>
  </sheetData>
  <mergeCells count="16">
    <mergeCell ref="A12:C12"/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honeticPr fontId="1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3"/>
  <sheetViews>
    <sheetView showZeros="0" topLeftCell="C1" workbookViewId="0">
      <pane ySplit="1" topLeftCell="A2" activePane="bottomLeft" state="frozen"/>
      <selection pane="bottomLeft"/>
    </sheetView>
  </sheetViews>
  <sheetFormatPr defaultColWidth="9.140625" defaultRowHeight="14.25" customHeight="1"/>
  <cols>
    <col min="1" max="1" width="29.42578125" customWidth="1"/>
    <col min="2" max="2" width="23.140625" customWidth="1"/>
    <col min="3" max="3" width="31.5703125" customWidth="1"/>
    <col min="4" max="4" width="20.42578125" customWidth="1"/>
    <col min="5" max="7" width="23.85546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5" customHeight="1">
      <c r="A2" s="24"/>
      <c r="B2" s="24"/>
      <c r="C2" s="24"/>
      <c r="D2" s="75"/>
      <c r="E2" s="74"/>
      <c r="F2" s="74"/>
      <c r="G2" s="110" t="s">
        <v>347</v>
      </c>
    </row>
    <row r="3" spans="1:7" ht="36.75" customHeight="1">
      <c r="A3" s="124" t="str">
        <f>"2025"&amp;"年部门项目中期规划预算表"</f>
        <v>2025年部门项目中期规划预算表</v>
      </c>
      <c r="B3" s="159"/>
      <c r="C3" s="159"/>
      <c r="D3" s="159"/>
      <c r="E3" s="159"/>
      <c r="F3" s="159"/>
      <c r="G3" s="159"/>
    </row>
    <row r="4" spans="1:7" ht="18.75" customHeight="1">
      <c r="A4" s="138" t="str">
        <f>"单位名称："&amp;"云县总工会"</f>
        <v>单位名称：云县总工会</v>
      </c>
      <c r="B4" s="175"/>
      <c r="C4" s="175"/>
      <c r="D4" s="175"/>
      <c r="E4" s="76"/>
      <c r="F4" s="76"/>
      <c r="G4" s="110" t="s">
        <v>164</v>
      </c>
    </row>
    <row r="5" spans="1:7" ht="18.75" customHeight="1">
      <c r="A5" s="132" t="s">
        <v>253</v>
      </c>
      <c r="B5" s="132" t="s">
        <v>252</v>
      </c>
      <c r="C5" s="132" t="s">
        <v>179</v>
      </c>
      <c r="D5" s="172" t="s">
        <v>348</v>
      </c>
      <c r="E5" s="117" t="s">
        <v>60</v>
      </c>
      <c r="F5" s="134"/>
      <c r="G5" s="118"/>
    </row>
    <row r="6" spans="1:7" ht="18.75" customHeight="1">
      <c r="A6" s="161"/>
      <c r="B6" s="161"/>
      <c r="C6" s="161"/>
      <c r="D6" s="173"/>
      <c r="E6" s="227" t="str">
        <f>"2025"&amp;"年"</f>
        <v>2025年</v>
      </c>
      <c r="F6" s="227" t="str">
        <f>"2025"+1&amp;"年"</f>
        <v>2026年</v>
      </c>
      <c r="G6" s="226" t="str">
        <f>"2025"+2&amp;"年"</f>
        <v>2027年</v>
      </c>
    </row>
    <row r="7" spans="1:7" ht="18.75" customHeight="1">
      <c r="A7" s="157"/>
      <c r="B7" s="157"/>
      <c r="C7" s="157"/>
      <c r="D7" s="133"/>
      <c r="E7" s="157" t="s">
        <v>59</v>
      </c>
      <c r="F7" s="157"/>
      <c r="G7" s="133"/>
    </row>
    <row r="8" spans="1:7" ht="18.75" customHeight="1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111">
        <v>7</v>
      </c>
    </row>
    <row r="9" spans="1:7" ht="18.75" customHeight="1">
      <c r="A9" s="72" t="s">
        <v>72</v>
      </c>
      <c r="B9" s="39"/>
      <c r="C9" s="39"/>
      <c r="D9" s="72"/>
      <c r="E9" s="6">
        <v>125000</v>
      </c>
      <c r="F9" s="6"/>
      <c r="G9" s="6"/>
    </row>
    <row r="10" spans="1:7" ht="18.75" customHeight="1">
      <c r="A10" s="112" t="s">
        <v>72</v>
      </c>
      <c r="B10" s="72"/>
      <c r="C10" s="72"/>
      <c r="D10" s="72"/>
      <c r="E10" s="6">
        <v>125000</v>
      </c>
      <c r="F10" s="6"/>
      <c r="G10" s="6"/>
    </row>
    <row r="11" spans="1:7" ht="18.75" customHeight="1">
      <c r="A11" s="73"/>
      <c r="B11" s="72" t="s">
        <v>349</v>
      </c>
      <c r="C11" s="72" t="s">
        <v>258</v>
      </c>
      <c r="D11" s="72" t="s">
        <v>350</v>
      </c>
      <c r="E11" s="6">
        <v>50000</v>
      </c>
      <c r="F11" s="6"/>
      <c r="G11" s="6"/>
    </row>
    <row r="12" spans="1:7" ht="18.75" customHeight="1">
      <c r="A12" s="73"/>
      <c r="B12" s="72" t="s">
        <v>351</v>
      </c>
      <c r="C12" s="72" t="s">
        <v>261</v>
      </c>
      <c r="D12" s="72" t="s">
        <v>350</v>
      </c>
      <c r="E12" s="6">
        <v>75000</v>
      </c>
      <c r="F12" s="6"/>
      <c r="G12" s="6"/>
    </row>
    <row r="13" spans="1:7" ht="18.75" customHeight="1">
      <c r="A13" s="221" t="s">
        <v>57</v>
      </c>
      <c r="B13" s="228" t="s">
        <v>352</v>
      </c>
      <c r="C13" s="228"/>
      <c r="D13" s="229"/>
      <c r="E13" s="6">
        <v>125000</v>
      </c>
      <c r="F13" s="6"/>
      <c r="G13" s="6"/>
    </row>
  </sheetData>
  <mergeCells count="11">
    <mergeCell ref="A13:D13"/>
    <mergeCell ref="B5:B7"/>
    <mergeCell ref="C5:C7"/>
    <mergeCell ref="A5:A7"/>
    <mergeCell ref="E6:E7"/>
    <mergeCell ref="G6:G7"/>
    <mergeCell ref="D5:D7"/>
    <mergeCell ref="A3:G3"/>
    <mergeCell ref="A4:D4"/>
    <mergeCell ref="E5:G5"/>
    <mergeCell ref="F6:F7"/>
  </mergeCells>
  <phoneticPr fontId="1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"/>
  <sheetViews>
    <sheetView workbookViewId="0">
      <selection activeCell="F14" sqref="F14"/>
    </sheetView>
  </sheetViews>
  <sheetFormatPr defaultColWidth="9.140625" defaultRowHeight="14.25" customHeight="1"/>
  <cols>
    <col min="1" max="1" width="21.140625" style="230" customWidth="1"/>
    <col min="2" max="2" width="35.28515625" style="230" customWidth="1"/>
    <col min="3" max="8" width="20.42578125" style="230" customWidth="1"/>
    <col min="9" max="9" width="20.5703125" style="230" customWidth="1"/>
    <col min="10" max="10" width="20.5703125" style="234" customWidth="1"/>
    <col min="11" max="11" width="20.5703125" style="230" customWidth="1"/>
    <col min="12" max="12" width="20.42578125" style="230" customWidth="1"/>
    <col min="13" max="13" width="20.5703125" style="230" customWidth="1"/>
    <col min="14" max="14" width="20.42578125" style="230" customWidth="1"/>
    <col min="15" max="18" width="20.42578125" style="267" customWidth="1"/>
    <col min="19" max="19" width="20.42578125" style="230" customWidth="1"/>
    <col min="20" max="20" width="9.140625" style="234" customWidth="1"/>
    <col min="21" max="16384" width="9.140625" style="234"/>
  </cols>
  <sheetData>
    <row r="1" spans="1:19" ht="19.5" customHeight="1">
      <c r="J1" s="231"/>
      <c r="O1" s="232"/>
      <c r="P1" s="232"/>
      <c r="Q1" s="232"/>
      <c r="R1" s="232"/>
      <c r="S1" s="233" t="s">
        <v>54</v>
      </c>
    </row>
    <row r="2" spans="1:19" ht="57.75" customHeight="1">
      <c r="A2" s="235" t="s">
        <v>353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  <c r="P2" s="237"/>
      <c r="Q2" s="237"/>
      <c r="R2" s="237"/>
      <c r="S2" s="237"/>
    </row>
    <row r="3" spans="1:19" s="243" customFormat="1" ht="21" customHeight="1">
      <c r="A3" s="238" t="s">
        <v>1</v>
      </c>
      <c r="B3" s="239"/>
      <c r="C3" s="239"/>
      <c r="D3" s="239"/>
      <c r="E3" s="240"/>
      <c r="F3" s="240"/>
      <c r="G3" s="240"/>
      <c r="H3" s="240"/>
      <c r="I3" s="240"/>
      <c r="J3" s="241"/>
      <c r="K3" s="240"/>
      <c r="L3" s="240"/>
      <c r="M3" s="240"/>
      <c r="N3" s="240"/>
      <c r="O3" s="241"/>
      <c r="P3" s="241"/>
      <c r="Q3" s="241"/>
      <c r="R3" s="241"/>
      <c r="S3" s="242" t="s">
        <v>2</v>
      </c>
    </row>
    <row r="4" spans="1:19" ht="18.75" customHeight="1">
      <c r="A4" s="244" t="s">
        <v>55</v>
      </c>
      <c r="B4" s="245" t="s">
        <v>56</v>
      </c>
      <c r="C4" s="245" t="s">
        <v>57</v>
      </c>
      <c r="D4" s="246" t="s">
        <v>58</v>
      </c>
      <c r="E4" s="247"/>
      <c r="F4" s="247"/>
      <c r="G4" s="247"/>
      <c r="H4" s="247"/>
      <c r="I4" s="247"/>
      <c r="J4" s="248"/>
      <c r="K4" s="247"/>
      <c r="L4" s="247"/>
      <c r="M4" s="247"/>
      <c r="N4" s="249"/>
      <c r="O4" s="246" t="s">
        <v>47</v>
      </c>
      <c r="P4" s="246"/>
      <c r="Q4" s="246"/>
      <c r="R4" s="246"/>
      <c r="S4" s="250"/>
    </row>
    <row r="5" spans="1:19" ht="19.5" customHeight="1">
      <c r="A5" s="251"/>
      <c r="B5" s="252"/>
      <c r="C5" s="252"/>
      <c r="D5" s="253" t="s">
        <v>59</v>
      </c>
      <c r="E5" s="253" t="s">
        <v>60</v>
      </c>
      <c r="F5" s="253" t="s">
        <v>61</v>
      </c>
      <c r="G5" s="253" t="s">
        <v>62</v>
      </c>
      <c r="H5" s="253" t="s">
        <v>63</v>
      </c>
      <c r="I5" s="254" t="s">
        <v>64</v>
      </c>
      <c r="J5" s="254"/>
      <c r="K5" s="254"/>
      <c r="L5" s="254"/>
      <c r="M5" s="254"/>
      <c r="N5" s="255"/>
      <c r="O5" s="253" t="s">
        <v>59</v>
      </c>
      <c r="P5" s="253" t="s">
        <v>60</v>
      </c>
      <c r="Q5" s="253" t="s">
        <v>61</v>
      </c>
      <c r="R5" s="253" t="s">
        <v>62</v>
      </c>
      <c r="S5" s="253" t="s">
        <v>65</v>
      </c>
    </row>
    <row r="6" spans="1:19" ht="33.75" customHeight="1">
      <c r="A6" s="256"/>
      <c r="B6" s="257"/>
      <c r="C6" s="257"/>
      <c r="D6" s="255"/>
      <c r="E6" s="255"/>
      <c r="F6" s="255"/>
      <c r="G6" s="255"/>
      <c r="H6" s="255"/>
      <c r="I6" s="258" t="s">
        <v>59</v>
      </c>
      <c r="J6" s="258" t="s">
        <v>66</v>
      </c>
      <c r="K6" s="258" t="s">
        <v>67</v>
      </c>
      <c r="L6" s="258" t="s">
        <v>68</v>
      </c>
      <c r="M6" s="258" t="s">
        <v>69</v>
      </c>
      <c r="N6" s="258" t="s">
        <v>70</v>
      </c>
      <c r="O6" s="259"/>
      <c r="P6" s="259"/>
      <c r="Q6" s="259"/>
      <c r="R6" s="259"/>
      <c r="S6" s="255"/>
    </row>
    <row r="7" spans="1:19" ht="16.5" customHeight="1">
      <c r="A7" s="260">
        <v>1</v>
      </c>
      <c r="B7" s="260">
        <v>2</v>
      </c>
      <c r="C7" s="260">
        <v>3</v>
      </c>
      <c r="D7" s="260">
        <v>4</v>
      </c>
      <c r="E7" s="260">
        <v>5</v>
      </c>
      <c r="F7" s="260">
        <v>6</v>
      </c>
      <c r="G7" s="260">
        <v>7</v>
      </c>
      <c r="H7" s="260">
        <v>8</v>
      </c>
      <c r="I7" s="260">
        <v>9</v>
      </c>
      <c r="J7" s="260">
        <v>10</v>
      </c>
      <c r="K7" s="260">
        <v>11</v>
      </c>
      <c r="L7" s="260">
        <v>12</v>
      </c>
      <c r="M7" s="260">
        <v>13</v>
      </c>
      <c r="N7" s="260">
        <v>14</v>
      </c>
      <c r="O7" s="260">
        <v>15</v>
      </c>
      <c r="P7" s="260">
        <v>16</v>
      </c>
      <c r="Q7" s="260">
        <v>17</v>
      </c>
      <c r="R7" s="260">
        <v>18</v>
      </c>
      <c r="S7" s="260">
        <v>19</v>
      </c>
    </row>
    <row r="8" spans="1:19" ht="18" customHeight="1">
      <c r="A8" s="261" t="s">
        <v>73</v>
      </c>
      <c r="B8" s="262" t="s">
        <v>72</v>
      </c>
      <c r="C8" s="263">
        <v>1855061.44</v>
      </c>
      <c r="D8" s="263">
        <v>1855061.44</v>
      </c>
      <c r="E8" s="264">
        <v>1855061.44</v>
      </c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</row>
    <row r="9" spans="1:19" ht="18" customHeight="1">
      <c r="A9" s="265" t="s">
        <v>57</v>
      </c>
      <c r="B9" s="266"/>
      <c r="C9" s="264">
        <v>1855061.44</v>
      </c>
      <c r="D9" s="264">
        <v>1855061.44</v>
      </c>
      <c r="E9" s="264">
        <v>1855061.44</v>
      </c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</row>
  </sheetData>
  <mergeCells count="18">
    <mergeCell ref="R5:R6"/>
    <mergeCell ref="S5:S6"/>
    <mergeCell ref="G5:G6"/>
    <mergeCell ref="H5:H6"/>
    <mergeCell ref="I5:N5"/>
    <mergeCell ref="O5:O6"/>
    <mergeCell ref="P5:P6"/>
    <mergeCell ref="Q5:Q6"/>
    <mergeCell ref="A2:S2"/>
    <mergeCell ref="A3:D3"/>
    <mergeCell ref="A4:A6"/>
    <mergeCell ref="B4:B6"/>
    <mergeCell ref="C4:C6"/>
    <mergeCell ref="D4:N4"/>
    <mergeCell ref="O4:S4"/>
    <mergeCell ref="D5:D6"/>
    <mergeCell ref="E5:E6"/>
    <mergeCell ref="F5:F6"/>
  </mergeCells>
  <phoneticPr fontId="1" type="noConversion"/>
  <printOptions horizontalCentered="1"/>
  <pageMargins left="0.38541666666666702" right="0.38541666666666702" top="0.51041666666666696" bottom="0.51041666666666696" header="0.3125" footer="0.31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23"/>
  <sheetViews>
    <sheetView showZeros="0" workbookViewId="0">
      <pane ySplit="1" topLeftCell="A2" activePane="bottomLeft" state="frozen"/>
      <selection pane="bottomLeft"/>
    </sheetView>
  </sheetViews>
  <sheetFormatPr defaultColWidth="9.140625" defaultRowHeight="14.25" customHeight="1"/>
  <cols>
    <col min="1" max="1" width="14.28515625" customWidth="1"/>
    <col min="2" max="2" width="37.7109375" customWidth="1"/>
    <col min="3" max="6" width="19.140625" customWidth="1"/>
    <col min="7" max="8" width="19" customWidth="1"/>
    <col min="9" max="9" width="18.85546875" customWidth="1"/>
    <col min="10" max="11" width="19" customWidth="1"/>
    <col min="12" max="14" width="18.85546875" customWidth="1"/>
    <col min="15" max="15" width="19" customWidth="1"/>
  </cols>
  <sheetData>
    <row r="1" spans="1:1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customHeight="1">
      <c r="A2" s="24"/>
      <c r="B2" s="24"/>
      <c r="C2" s="24"/>
      <c r="D2" s="25"/>
      <c r="E2" s="24"/>
      <c r="F2" s="24"/>
      <c r="G2" s="24"/>
      <c r="H2" s="25"/>
      <c r="I2" s="24"/>
      <c r="J2" s="25"/>
      <c r="K2" s="24"/>
      <c r="L2" s="24"/>
      <c r="M2" s="24"/>
      <c r="N2" s="24"/>
      <c r="O2" s="2" t="s">
        <v>74</v>
      </c>
    </row>
    <row r="3" spans="1:15" ht="42" customHeight="1">
      <c r="A3" s="124" t="str">
        <f>"2025"&amp;"年部门支出预算表"</f>
        <v>2025年部门支出预算表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ht="18.75" customHeight="1">
      <c r="A4" s="126" t="str">
        <f>"单位名称："&amp;"云县总工会"</f>
        <v>单位名称：云县总工会</v>
      </c>
      <c r="B4" s="127"/>
      <c r="C4" s="128"/>
      <c r="D4" s="129"/>
      <c r="E4" s="128"/>
      <c r="F4" s="128"/>
      <c r="G4" s="128"/>
      <c r="H4" s="129"/>
      <c r="I4" s="128"/>
      <c r="J4" s="129"/>
      <c r="K4" s="128"/>
      <c r="L4" s="128"/>
      <c r="M4" s="28"/>
      <c r="N4" s="28"/>
      <c r="O4" s="2" t="s">
        <v>2</v>
      </c>
    </row>
    <row r="5" spans="1:15" ht="18.75" customHeight="1">
      <c r="A5" s="132" t="s">
        <v>75</v>
      </c>
      <c r="B5" s="132" t="s">
        <v>76</v>
      </c>
      <c r="C5" s="132" t="s">
        <v>57</v>
      </c>
      <c r="D5" s="117" t="s">
        <v>60</v>
      </c>
      <c r="E5" s="135" t="s">
        <v>77</v>
      </c>
      <c r="F5" s="136" t="s">
        <v>78</v>
      </c>
      <c r="G5" s="132" t="s">
        <v>61</v>
      </c>
      <c r="H5" s="132" t="s">
        <v>62</v>
      </c>
      <c r="I5" s="132" t="s">
        <v>79</v>
      </c>
      <c r="J5" s="117" t="s">
        <v>80</v>
      </c>
      <c r="K5" s="134"/>
      <c r="L5" s="134"/>
      <c r="M5" s="134"/>
      <c r="N5" s="134"/>
      <c r="O5" s="118"/>
    </row>
    <row r="6" spans="1:15" ht="30" customHeight="1">
      <c r="A6" s="133"/>
      <c r="B6" s="133"/>
      <c r="C6" s="133"/>
      <c r="D6" s="29" t="s">
        <v>59</v>
      </c>
      <c r="E6" s="30" t="s">
        <v>77</v>
      </c>
      <c r="F6" s="30" t="s">
        <v>78</v>
      </c>
      <c r="G6" s="133"/>
      <c r="H6" s="133"/>
      <c r="I6" s="133"/>
      <c r="J6" s="29" t="s">
        <v>59</v>
      </c>
      <c r="K6" s="31" t="s">
        <v>81</v>
      </c>
      <c r="L6" s="31" t="s">
        <v>82</v>
      </c>
      <c r="M6" s="31" t="s">
        <v>83</v>
      </c>
      <c r="N6" s="31" t="s">
        <v>84</v>
      </c>
      <c r="O6" s="31" t="s">
        <v>85</v>
      </c>
    </row>
    <row r="7" spans="1:15" ht="18.75" customHeight="1">
      <c r="A7" s="32">
        <v>1</v>
      </c>
      <c r="B7" s="32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  <c r="L7" s="29">
        <v>12</v>
      </c>
      <c r="M7" s="29">
        <v>13</v>
      </c>
      <c r="N7" s="29">
        <v>14</v>
      </c>
      <c r="O7" s="29">
        <v>15</v>
      </c>
    </row>
    <row r="8" spans="1:15" ht="18.75" customHeight="1">
      <c r="A8" s="5" t="s">
        <v>71</v>
      </c>
      <c r="B8" s="33" t="s">
        <v>86</v>
      </c>
      <c r="C8" s="6">
        <v>1425053.87</v>
      </c>
      <c r="D8" s="6">
        <v>1425053.87</v>
      </c>
      <c r="E8" s="6">
        <v>1300053.8700000001</v>
      </c>
      <c r="F8" s="6">
        <v>125000</v>
      </c>
      <c r="G8" s="6"/>
      <c r="H8" s="6"/>
      <c r="I8" s="6"/>
      <c r="J8" s="6"/>
      <c r="K8" s="6"/>
      <c r="L8" s="6"/>
      <c r="M8" s="6"/>
      <c r="N8" s="6"/>
      <c r="O8" s="6"/>
    </row>
    <row r="9" spans="1:15" ht="18.75" customHeight="1">
      <c r="A9" s="34" t="s">
        <v>87</v>
      </c>
      <c r="B9" s="35" t="s">
        <v>88</v>
      </c>
      <c r="C9" s="6">
        <v>1425053.87</v>
      </c>
      <c r="D9" s="6">
        <v>1425053.87</v>
      </c>
      <c r="E9" s="6">
        <v>1300053.8700000001</v>
      </c>
      <c r="F9" s="6">
        <v>125000</v>
      </c>
      <c r="G9" s="6"/>
      <c r="H9" s="6"/>
      <c r="I9" s="6"/>
      <c r="J9" s="6"/>
      <c r="K9" s="6"/>
      <c r="L9" s="6"/>
      <c r="M9" s="6"/>
      <c r="N9" s="6"/>
      <c r="O9" s="6"/>
    </row>
    <row r="10" spans="1:15" ht="18.75" customHeight="1">
      <c r="A10" s="36" t="s">
        <v>89</v>
      </c>
      <c r="B10" s="37" t="s">
        <v>90</v>
      </c>
      <c r="C10" s="6">
        <v>1425053.87</v>
      </c>
      <c r="D10" s="6">
        <v>1425053.87</v>
      </c>
      <c r="E10" s="6">
        <v>1300053.8700000001</v>
      </c>
      <c r="F10" s="6">
        <v>125000</v>
      </c>
      <c r="G10" s="6"/>
      <c r="H10" s="6"/>
      <c r="I10" s="6"/>
      <c r="J10" s="6"/>
      <c r="K10" s="6"/>
      <c r="L10" s="6"/>
      <c r="M10" s="6"/>
      <c r="N10" s="6"/>
      <c r="O10" s="6"/>
    </row>
    <row r="11" spans="1:15" ht="18.75" customHeight="1">
      <c r="A11" s="5" t="s">
        <v>91</v>
      </c>
      <c r="B11" s="33" t="s">
        <v>92</v>
      </c>
      <c r="C11" s="6">
        <v>270755.76</v>
      </c>
      <c r="D11" s="6">
        <v>270755.76</v>
      </c>
      <c r="E11" s="6">
        <v>270755.76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8.75" customHeight="1">
      <c r="A12" s="34" t="s">
        <v>93</v>
      </c>
      <c r="B12" s="35" t="s">
        <v>94</v>
      </c>
      <c r="C12" s="6">
        <v>270755.76</v>
      </c>
      <c r="D12" s="6">
        <v>270755.76</v>
      </c>
      <c r="E12" s="6">
        <v>270755.76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8.75" customHeight="1">
      <c r="A13" s="36" t="s">
        <v>95</v>
      </c>
      <c r="B13" s="37" t="s">
        <v>96</v>
      </c>
      <c r="C13" s="6">
        <v>150586.79999999999</v>
      </c>
      <c r="D13" s="6">
        <v>150586.79999999999</v>
      </c>
      <c r="E13" s="6">
        <v>150586.79999999999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8.75" customHeight="1">
      <c r="A14" s="36" t="s">
        <v>97</v>
      </c>
      <c r="B14" s="37" t="s">
        <v>98</v>
      </c>
      <c r="C14" s="6">
        <v>120168.96000000001</v>
      </c>
      <c r="D14" s="6">
        <v>120168.96000000001</v>
      </c>
      <c r="E14" s="6">
        <v>120168.96000000001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8.75" customHeight="1">
      <c r="A15" s="5" t="s">
        <v>99</v>
      </c>
      <c r="B15" s="33" t="s">
        <v>100</v>
      </c>
      <c r="C15" s="6">
        <v>62645.09</v>
      </c>
      <c r="D15" s="6">
        <v>62645.09</v>
      </c>
      <c r="E15" s="6">
        <v>62645.09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8.75" customHeight="1">
      <c r="A16" s="34" t="s">
        <v>101</v>
      </c>
      <c r="B16" s="35" t="s">
        <v>102</v>
      </c>
      <c r="C16" s="6">
        <v>62645.09</v>
      </c>
      <c r="D16" s="6">
        <v>62645.09</v>
      </c>
      <c r="E16" s="6">
        <v>62645.09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8.75" customHeight="1">
      <c r="A17" s="36" t="s">
        <v>103</v>
      </c>
      <c r="B17" s="37" t="s">
        <v>104</v>
      </c>
      <c r="C17" s="6">
        <v>40157.32</v>
      </c>
      <c r="D17" s="6">
        <v>40157.32</v>
      </c>
      <c r="E17" s="6">
        <v>40157.32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8.75" customHeight="1">
      <c r="A18" s="36" t="s">
        <v>105</v>
      </c>
      <c r="B18" s="37" t="s">
        <v>106</v>
      </c>
      <c r="C18" s="6">
        <v>17001.66</v>
      </c>
      <c r="D18" s="6">
        <v>17001.66</v>
      </c>
      <c r="E18" s="6">
        <v>17001.66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8.75" customHeight="1">
      <c r="A19" s="36" t="s">
        <v>107</v>
      </c>
      <c r="B19" s="37" t="s">
        <v>108</v>
      </c>
      <c r="C19" s="6">
        <v>5486.11</v>
      </c>
      <c r="D19" s="6">
        <v>5486.11</v>
      </c>
      <c r="E19" s="6">
        <v>5486.11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8.75" customHeight="1">
      <c r="A20" s="5" t="s">
        <v>109</v>
      </c>
      <c r="B20" s="33" t="s">
        <v>110</v>
      </c>
      <c r="C20" s="6">
        <v>96606.720000000001</v>
      </c>
      <c r="D20" s="6">
        <v>96606.720000000001</v>
      </c>
      <c r="E20" s="6">
        <v>96606.720000000001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8.75" customHeight="1">
      <c r="A21" s="34" t="s">
        <v>111</v>
      </c>
      <c r="B21" s="35" t="s">
        <v>112</v>
      </c>
      <c r="C21" s="6">
        <v>96606.720000000001</v>
      </c>
      <c r="D21" s="6">
        <v>96606.720000000001</v>
      </c>
      <c r="E21" s="6">
        <v>96606.720000000001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8.75" customHeight="1">
      <c r="A22" s="36" t="s">
        <v>113</v>
      </c>
      <c r="B22" s="37" t="s">
        <v>114</v>
      </c>
      <c r="C22" s="6">
        <v>96606.720000000001</v>
      </c>
      <c r="D22" s="6">
        <v>96606.720000000001</v>
      </c>
      <c r="E22" s="6">
        <v>96606.720000000001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8.75" customHeight="1">
      <c r="A23" s="130" t="s">
        <v>115</v>
      </c>
      <c r="B23" s="131" t="s">
        <v>115</v>
      </c>
      <c r="C23" s="6">
        <v>1855061.44</v>
      </c>
      <c r="D23" s="6">
        <v>1855061.44</v>
      </c>
      <c r="E23" s="6">
        <v>1730061.44</v>
      </c>
      <c r="F23" s="6">
        <v>125000</v>
      </c>
      <c r="G23" s="6"/>
      <c r="H23" s="6"/>
      <c r="I23" s="6"/>
      <c r="J23" s="6"/>
      <c r="K23" s="6"/>
      <c r="L23" s="6"/>
      <c r="M23" s="6"/>
      <c r="N23" s="6"/>
      <c r="O23" s="6"/>
    </row>
  </sheetData>
  <mergeCells count="11">
    <mergeCell ref="A3:O3"/>
    <mergeCell ref="A4:L4"/>
    <mergeCell ref="A23:B23"/>
    <mergeCell ref="A5:A6"/>
    <mergeCell ref="B5:B6"/>
    <mergeCell ref="C5:C6"/>
    <mergeCell ref="G5:G6"/>
    <mergeCell ref="I5:I6"/>
    <mergeCell ref="J5:O5"/>
    <mergeCell ref="H5:H6"/>
    <mergeCell ref="D5:F5"/>
  </mergeCells>
  <phoneticPr fontId="1" type="noConversion"/>
  <printOptions horizontalCentered="1"/>
  <pageMargins left="0.39" right="0.39" top="0.51" bottom="0.51" header="0.31" footer="0.31"/>
  <pageSetup paperSize="9" scale="5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 pane="bottomLeft"/>
    </sheetView>
  </sheetViews>
  <sheetFormatPr defaultColWidth="9.140625" defaultRowHeight="14.25" customHeight="1"/>
  <cols>
    <col min="1" max="1" width="39.28515625" customWidth="1"/>
    <col min="2" max="2" width="30.85546875" customWidth="1"/>
    <col min="3" max="3" width="35.85546875" customWidth="1"/>
    <col min="4" max="4" width="29.85546875" customWidth="1"/>
  </cols>
  <sheetData>
    <row r="1" spans="1:4" ht="14.25" customHeight="1">
      <c r="A1" s="1"/>
      <c r="B1" s="1"/>
      <c r="C1" s="1"/>
      <c r="D1" s="1"/>
    </row>
    <row r="2" spans="1:4" ht="15" customHeight="1">
      <c r="A2" s="24"/>
      <c r="B2" s="24"/>
      <c r="C2" s="24"/>
      <c r="D2" s="2" t="s">
        <v>116</v>
      </c>
    </row>
    <row r="3" spans="1:4" ht="36" customHeight="1">
      <c r="A3" s="124" t="str">
        <f>"2025"&amp;"年部门财政拨款收支预算总表"</f>
        <v>2025年部门财政拨款收支预算总表</v>
      </c>
      <c r="B3" s="137"/>
      <c r="C3" s="137"/>
      <c r="D3" s="137"/>
    </row>
    <row r="4" spans="1:4" ht="18.75" customHeight="1">
      <c r="A4" s="138" t="str">
        <f>"单位名称："&amp;"云县总工会"</f>
        <v>单位名称：云县总工会</v>
      </c>
      <c r="B4" s="139"/>
      <c r="C4" s="38"/>
      <c r="D4" s="2" t="s">
        <v>2</v>
      </c>
    </row>
    <row r="5" spans="1:4" ht="18.75" customHeight="1">
      <c r="A5" s="117" t="s">
        <v>3</v>
      </c>
      <c r="B5" s="118"/>
      <c r="C5" s="117" t="s">
        <v>4</v>
      </c>
      <c r="D5" s="118"/>
    </row>
    <row r="6" spans="1:4" ht="18.75" customHeight="1">
      <c r="A6" s="119" t="s">
        <v>5</v>
      </c>
      <c r="B6" s="140" t="str">
        <f t="shared" ref="B6:D6" si="0">"2025"&amp;"年预算数"</f>
        <v>2025年预算数</v>
      </c>
      <c r="C6" s="119" t="s">
        <v>117</v>
      </c>
      <c r="D6" s="140" t="str">
        <f t="shared" si="0"/>
        <v>2025年预算数</v>
      </c>
    </row>
    <row r="7" spans="1:4" ht="18.75" customHeight="1">
      <c r="A7" s="120"/>
      <c r="B7" s="133"/>
      <c r="C7" s="120"/>
      <c r="D7" s="133"/>
    </row>
    <row r="8" spans="1:4" ht="18.75" customHeight="1">
      <c r="A8" s="33" t="s">
        <v>118</v>
      </c>
      <c r="B8" s="6">
        <v>1855061.44</v>
      </c>
      <c r="C8" s="39" t="s">
        <v>119</v>
      </c>
      <c r="D8" s="6">
        <v>1855061.44</v>
      </c>
    </row>
    <row r="9" spans="1:4" ht="18.75" customHeight="1">
      <c r="A9" s="40" t="s">
        <v>120</v>
      </c>
      <c r="B9" s="6">
        <v>1855061.44</v>
      </c>
      <c r="C9" s="39" t="s">
        <v>121</v>
      </c>
      <c r="D9" s="6">
        <v>1425053.87</v>
      </c>
    </row>
    <row r="10" spans="1:4" ht="18.75" customHeight="1">
      <c r="A10" s="40" t="s">
        <v>122</v>
      </c>
      <c r="B10" s="6"/>
      <c r="C10" s="39" t="s">
        <v>123</v>
      </c>
      <c r="D10" s="6"/>
    </row>
    <row r="11" spans="1:4" ht="18.75" customHeight="1">
      <c r="A11" s="40" t="s">
        <v>124</v>
      </c>
      <c r="B11" s="6"/>
      <c r="C11" s="39" t="s">
        <v>125</v>
      </c>
      <c r="D11" s="6"/>
    </row>
    <row r="12" spans="1:4" ht="18.75" customHeight="1">
      <c r="A12" s="41" t="s">
        <v>126</v>
      </c>
      <c r="B12" s="6"/>
      <c r="C12" s="8" t="s">
        <v>127</v>
      </c>
      <c r="D12" s="6"/>
    </row>
    <row r="13" spans="1:4" ht="18.75" customHeight="1">
      <c r="A13" s="42" t="s">
        <v>120</v>
      </c>
      <c r="B13" s="6"/>
      <c r="C13" s="10" t="s">
        <v>128</v>
      </c>
      <c r="D13" s="6"/>
    </row>
    <row r="14" spans="1:4" ht="18.75" customHeight="1">
      <c r="A14" s="42" t="s">
        <v>122</v>
      </c>
      <c r="B14" s="6"/>
      <c r="C14" s="10" t="s">
        <v>129</v>
      </c>
      <c r="D14" s="6"/>
    </row>
    <row r="15" spans="1:4" ht="18.75" customHeight="1">
      <c r="A15" s="42" t="s">
        <v>124</v>
      </c>
      <c r="B15" s="6"/>
      <c r="C15" s="10" t="s">
        <v>130</v>
      </c>
      <c r="D15" s="6"/>
    </row>
    <row r="16" spans="1:4" ht="18.75" customHeight="1">
      <c r="A16" s="42" t="s">
        <v>27</v>
      </c>
      <c r="B16" s="6"/>
      <c r="C16" s="10" t="s">
        <v>131</v>
      </c>
      <c r="D16" s="6">
        <v>270755.76</v>
      </c>
    </row>
    <row r="17" spans="1:4" ht="18.75" customHeight="1">
      <c r="A17" s="42" t="s">
        <v>27</v>
      </c>
      <c r="B17" s="6" t="s">
        <v>27</v>
      </c>
      <c r="C17" s="10" t="s">
        <v>132</v>
      </c>
      <c r="D17" s="6">
        <v>62645.09</v>
      </c>
    </row>
    <row r="18" spans="1:4" ht="18.75" customHeight="1">
      <c r="A18" s="9" t="s">
        <v>27</v>
      </c>
      <c r="B18" s="6" t="s">
        <v>27</v>
      </c>
      <c r="C18" s="10" t="s">
        <v>133</v>
      </c>
      <c r="D18" s="6"/>
    </row>
    <row r="19" spans="1:4" ht="18.75" customHeight="1">
      <c r="A19" s="9" t="s">
        <v>27</v>
      </c>
      <c r="B19" s="6" t="s">
        <v>27</v>
      </c>
      <c r="C19" s="10" t="s">
        <v>134</v>
      </c>
      <c r="D19" s="6"/>
    </row>
    <row r="20" spans="1:4" ht="18.75" customHeight="1">
      <c r="A20" s="11" t="s">
        <v>27</v>
      </c>
      <c r="B20" s="6" t="s">
        <v>27</v>
      </c>
      <c r="C20" s="10" t="s">
        <v>135</v>
      </c>
      <c r="D20" s="6"/>
    </row>
    <row r="21" spans="1:4" ht="18.75" customHeight="1">
      <c r="A21" s="11" t="s">
        <v>27</v>
      </c>
      <c r="B21" s="6" t="s">
        <v>27</v>
      </c>
      <c r="C21" s="10" t="s">
        <v>136</v>
      </c>
      <c r="D21" s="6"/>
    </row>
    <row r="22" spans="1:4" ht="18.75" customHeight="1">
      <c r="A22" s="11" t="s">
        <v>27</v>
      </c>
      <c r="B22" s="6" t="s">
        <v>27</v>
      </c>
      <c r="C22" s="10" t="s">
        <v>137</v>
      </c>
      <c r="D22" s="6"/>
    </row>
    <row r="23" spans="1:4" ht="18.75" customHeight="1">
      <c r="A23" s="11" t="s">
        <v>27</v>
      </c>
      <c r="B23" s="6" t="s">
        <v>27</v>
      </c>
      <c r="C23" s="10" t="s">
        <v>138</v>
      </c>
      <c r="D23" s="6"/>
    </row>
    <row r="24" spans="1:4" ht="18.75" customHeight="1">
      <c r="A24" s="11" t="s">
        <v>27</v>
      </c>
      <c r="B24" s="6" t="s">
        <v>27</v>
      </c>
      <c r="C24" s="10" t="s">
        <v>139</v>
      </c>
      <c r="D24" s="6"/>
    </row>
    <row r="25" spans="1:4" ht="18.75" customHeight="1">
      <c r="A25" s="11" t="s">
        <v>27</v>
      </c>
      <c r="B25" s="6" t="s">
        <v>27</v>
      </c>
      <c r="C25" s="10" t="s">
        <v>140</v>
      </c>
      <c r="D25" s="6"/>
    </row>
    <row r="26" spans="1:4" ht="18.75" customHeight="1">
      <c r="A26" s="11" t="s">
        <v>27</v>
      </c>
      <c r="B26" s="6" t="s">
        <v>27</v>
      </c>
      <c r="C26" s="10" t="s">
        <v>141</v>
      </c>
      <c r="D26" s="6"/>
    </row>
    <row r="27" spans="1:4" ht="18.75" customHeight="1">
      <c r="A27" s="11" t="s">
        <v>27</v>
      </c>
      <c r="B27" s="6" t="s">
        <v>27</v>
      </c>
      <c r="C27" s="10" t="s">
        <v>142</v>
      </c>
      <c r="D27" s="6">
        <v>96606.720000000001</v>
      </c>
    </row>
    <row r="28" spans="1:4" ht="18.75" customHeight="1">
      <c r="A28" s="11" t="s">
        <v>27</v>
      </c>
      <c r="B28" s="6" t="s">
        <v>27</v>
      </c>
      <c r="C28" s="10" t="s">
        <v>143</v>
      </c>
      <c r="D28" s="6"/>
    </row>
    <row r="29" spans="1:4" ht="18.75" customHeight="1">
      <c r="A29" s="11" t="s">
        <v>27</v>
      </c>
      <c r="B29" s="6" t="s">
        <v>27</v>
      </c>
      <c r="C29" s="10" t="s">
        <v>144</v>
      </c>
      <c r="D29" s="6"/>
    </row>
    <row r="30" spans="1:4" ht="18.75" customHeight="1">
      <c r="A30" s="11" t="s">
        <v>27</v>
      </c>
      <c r="B30" s="6" t="s">
        <v>27</v>
      </c>
      <c r="C30" s="10" t="s">
        <v>145</v>
      </c>
      <c r="D30" s="6"/>
    </row>
    <row r="31" spans="1:4" ht="18.75" customHeight="1">
      <c r="A31" s="11" t="s">
        <v>27</v>
      </c>
      <c r="B31" s="6" t="s">
        <v>27</v>
      </c>
      <c r="C31" s="10" t="s">
        <v>146</v>
      </c>
      <c r="D31" s="6"/>
    </row>
    <row r="32" spans="1:4" ht="18.75" customHeight="1">
      <c r="A32" s="12" t="s">
        <v>27</v>
      </c>
      <c r="B32" s="6" t="s">
        <v>27</v>
      </c>
      <c r="C32" s="10" t="s">
        <v>147</v>
      </c>
      <c r="D32" s="6"/>
    </row>
    <row r="33" spans="1:4" ht="18.75" customHeight="1">
      <c r="A33" s="12" t="s">
        <v>27</v>
      </c>
      <c r="B33" s="6" t="s">
        <v>27</v>
      </c>
      <c r="C33" s="10" t="s">
        <v>148</v>
      </c>
      <c r="D33" s="6"/>
    </row>
    <row r="34" spans="1:4" ht="18.75" customHeight="1">
      <c r="A34" s="12" t="s">
        <v>27</v>
      </c>
      <c r="B34" s="6" t="s">
        <v>27</v>
      </c>
      <c r="C34" s="10" t="s">
        <v>149</v>
      </c>
      <c r="D34" s="6"/>
    </row>
    <row r="35" spans="1:4" ht="18.75" customHeight="1">
      <c r="A35" s="12"/>
      <c r="B35" s="6"/>
      <c r="C35" s="10" t="s">
        <v>150</v>
      </c>
      <c r="D35" s="15"/>
    </row>
    <row r="36" spans="1:4" ht="18.75" customHeight="1">
      <c r="A36" s="12" t="s">
        <v>27</v>
      </c>
      <c r="B36" s="6" t="s">
        <v>27</v>
      </c>
      <c r="C36" s="10" t="s">
        <v>151</v>
      </c>
      <c r="D36" s="6"/>
    </row>
    <row r="37" spans="1:4" ht="18.75" customHeight="1">
      <c r="A37" s="43" t="s">
        <v>152</v>
      </c>
      <c r="B37" s="14">
        <v>1855061.44</v>
      </c>
      <c r="C37" s="44" t="s">
        <v>53</v>
      </c>
      <c r="D37" s="14">
        <v>1855061.44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1" type="noConversion"/>
  <printOptions horizontalCentered="1"/>
  <pageMargins left="0.39" right="0.39" top="0.51" bottom="0.51" header="0.31" footer="0.31"/>
  <pageSetup paperSize="9" scale="7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23"/>
  <sheetViews>
    <sheetView showZeros="0" workbookViewId="0">
      <pane ySplit="1" topLeftCell="A2" activePane="bottomLeft" state="frozen"/>
      <selection pane="bottomLeft"/>
    </sheetView>
  </sheetViews>
  <sheetFormatPr defaultColWidth="9.140625" defaultRowHeight="14.25" customHeight="1"/>
  <cols>
    <col min="1" max="1" width="20.140625" customWidth="1"/>
    <col min="2" max="2" width="44" customWidth="1"/>
    <col min="3" max="3" width="24.28515625" customWidth="1"/>
    <col min="4" max="4" width="20.42578125" customWidth="1"/>
    <col min="5" max="7" width="24.285156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5" customHeight="1">
      <c r="D2" s="45"/>
      <c r="F2" s="46"/>
      <c r="G2" s="2" t="s">
        <v>153</v>
      </c>
    </row>
    <row r="3" spans="1:7" ht="39" customHeight="1">
      <c r="A3" s="124" t="str">
        <f>"2025"&amp;"年一般公共预算支出预算表（按功能科目分类）"</f>
        <v>2025年一般公共预算支出预算表（按功能科目分类）</v>
      </c>
      <c r="B3" s="141"/>
      <c r="C3" s="141"/>
      <c r="D3" s="141"/>
      <c r="E3" s="141"/>
      <c r="F3" s="141"/>
      <c r="G3" s="141"/>
    </row>
    <row r="4" spans="1:7" ht="18" customHeight="1">
      <c r="A4" s="144" t="str">
        <f>"单位名称："&amp;"云县总工会"</f>
        <v>单位名称：云县总工会</v>
      </c>
      <c r="B4" s="145"/>
      <c r="C4" s="129"/>
      <c r="D4" s="129"/>
      <c r="E4" s="129"/>
      <c r="F4" s="48"/>
      <c r="G4" s="2" t="s">
        <v>2</v>
      </c>
    </row>
    <row r="5" spans="1:7" ht="20.25" customHeight="1">
      <c r="A5" s="142" t="s">
        <v>154</v>
      </c>
      <c r="B5" s="143"/>
      <c r="C5" s="151" t="s">
        <v>57</v>
      </c>
      <c r="D5" s="150" t="s">
        <v>77</v>
      </c>
      <c r="E5" s="134"/>
      <c r="F5" s="118"/>
      <c r="G5" s="148" t="s">
        <v>78</v>
      </c>
    </row>
    <row r="6" spans="1:7" ht="20.25" customHeight="1">
      <c r="A6" s="49" t="s">
        <v>75</v>
      </c>
      <c r="B6" s="49" t="s">
        <v>76</v>
      </c>
      <c r="C6" s="120"/>
      <c r="D6" s="29" t="s">
        <v>59</v>
      </c>
      <c r="E6" s="29" t="s">
        <v>155</v>
      </c>
      <c r="F6" s="29" t="s">
        <v>156</v>
      </c>
      <c r="G6" s="149"/>
    </row>
    <row r="7" spans="1:7" ht="19.5" customHeight="1">
      <c r="A7" s="49" t="s">
        <v>157</v>
      </c>
      <c r="B7" s="49" t="s">
        <v>158</v>
      </c>
      <c r="C7" s="49" t="s">
        <v>159</v>
      </c>
      <c r="D7" s="29">
        <v>4</v>
      </c>
      <c r="E7" s="51" t="s">
        <v>160</v>
      </c>
      <c r="F7" s="51" t="s">
        <v>161</v>
      </c>
      <c r="G7" s="49" t="s">
        <v>162</v>
      </c>
    </row>
    <row r="8" spans="1:7" ht="18" customHeight="1">
      <c r="A8" s="52" t="s">
        <v>71</v>
      </c>
      <c r="B8" s="52" t="s">
        <v>86</v>
      </c>
      <c r="C8" s="6">
        <v>1425053.87</v>
      </c>
      <c r="D8" s="6">
        <v>1300053.8700000001</v>
      </c>
      <c r="E8" s="6">
        <v>1188066.27</v>
      </c>
      <c r="F8" s="6">
        <v>111987.6</v>
      </c>
      <c r="G8" s="6">
        <v>125000</v>
      </c>
    </row>
    <row r="9" spans="1:7" ht="18" customHeight="1">
      <c r="A9" s="53" t="s">
        <v>87</v>
      </c>
      <c r="B9" s="53" t="s">
        <v>88</v>
      </c>
      <c r="C9" s="6">
        <v>1425053.87</v>
      </c>
      <c r="D9" s="6">
        <v>1300053.8700000001</v>
      </c>
      <c r="E9" s="6">
        <v>1188066.27</v>
      </c>
      <c r="F9" s="6">
        <v>111987.6</v>
      </c>
      <c r="G9" s="6">
        <v>125000</v>
      </c>
    </row>
    <row r="10" spans="1:7" ht="18" customHeight="1">
      <c r="A10" s="54" t="s">
        <v>89</v>
      </c>
      <c r="B10" s="54" t="s">
        <v>90</v>
      </c>
      <c r="C10" s="6">
        <v>1425053.87</v>
      </c>
      <c r="D10" s="6">
        <v>1300053.8700000001</v>
      </c>
      <c r="E10" s="6">
        <v>1188066.27</v>
      </c>
      <c r="F10" s="6">
        <v>111987.6</v>
      </c>
      <c r="G10" s="6">
        <v>125000</v>
      </c>
    </row>
    <row r="11" spans="1:7" ht="18" customHeight="1">
      <c r="A11" s="52" t="s">
        <v>91</v>
      </c>
      <c r="B11" s="52" t="s">
        <v>92</v>
      </c>
      <c r="C11" s="6">
        <v>270755.76</v>
      </c>
      <c r="D11" s="6">
        <v>270755.76</v>
      </c>
      <c r="E11" s="6">
        <v>270755.76</v>
      </c>
      <c r="F11" s="6"/>
      <c r="G11" s="6"/>
    </row>
    <row r="12" spans="1:7" ht="18" customHeight="1">
      <c r="A12" s="53" t="s">
        <v>93</v>
      </c>
      <c r="B12" s="53" t="s">
        <v>94</v>
      </c>
      <c r="C12" s="6">
        <v>270755.76</v>
      </c>
      <c r="D12" s="6">
        <v>270755.76</v>
      </c>
      <c r="E12" s="6">
        <v>270755.76</v>
      </c>
      <c r="F12" s="6"/>
      <c r="G12" s="6"/>
    </row>
    <row r="13" spans="1:7" ht="18" customHeight="1">
      <c r="A13" s="54" t="s">
        <v>95</v>
      </c>
      <c r="B13" s="54" t="s">
        <v>96</v>
      </c>
      <c r="C13" s="6">
        <v>150586.79999999999</v>
      </c>
      <c r="D13" s="6">
        <v>150586.79999999999</v>
      </c>
      <c r="E13" s="6">
        <v>150586.79999999999</v>
      </c>
      <c r="F13" s="6"/>
      <c r="G13" s="6"/>
    </row>
    <row r="14" spans="1:7" ht="18" customHeight="1">
      <c r="A14" s="54" t="s">
        <v>97</v>
      </c>
      <c r="B14" s="54" t="s">
        <v>98</v>
      </c>
      <c r="C14" s="6">
        <v>120168.96000000001</v>
      </c>
      <c r="D14" s="6">
        <v>120168.96000000001</v>
      </c>
      <c r="E14" s="6">
        <v>120168.96000000001</v>
      </c>
      <c r="F14" s="6"/>
      <c r="G14" s="6"/>
    </row>
    <row r="15" spans="1:7" ht="18" customHeight="1">
      <c r="A15" s="52" t="s">
        <v>99</v>
      </c>
      <c r="B15" s="52" t="s">
        <v>100</v>
      </c>
      <c r="C15" s="6">
        <v>62645.09</v>
      </c>
      <c r="D15" s="6">
        <v>62645.09</v>
      </c>
      <c r="E15" s="6">
        <v>62645.09</v>
      </c>
      <c r="F15" s="6"/>
      <c r="G15" s="6"/>
    </row>
    <row r="16" spans="1:7" ht="18" customHeight="1">
      <c r="A16" s="53" t="s">
        <v>101</v>
      </c>
      <c r="B16" s="53" t="s">
        <v>102</v>
      </c>
      <c r="C16" s="6">
        <v>62645.09</v>
      </c>
      <c r="D16" s="6">
        <v>62645.09</v>
      </c>
      <c r="E16" s="6">
        <v>62645.09</v>
      </c>
      <c r="F16" s="6"/>
      <c r="G16" s="6"/>
    </row>
    <row r="17" spans="1:7" ht="18" customHeight="1">
      <c r="A17" s="54" t="s">
        <v>103</v>
      </c>
      <c r="B17" s="54" t="s">
        <v>104</v>
      </c>
      <c r="C17" s="6">
        <v>40157.32</v>
      </c>
      <c r="D17" s="6">
        <v>40157.32</v>
      </c>
      <c r="E17" s="6">
        <v>40157.32</v>
      </c>
      <c r="F17" s="6"/>
      <c r="G17" s="6"/>
    </row>
    <row r="18" spans="1:7" ht="18" customHeight="1">
      <c r="A18" s="54" t="s">
        <v>105</v>
      </c>
      <c r="B18" s="54" t="s">
        <v>106</v>
      </c>
      <c r="C18" s="6">
        <v>17001.66</v>
      </c>
      <c r="D18" s="6">
        <v>17001.66</v>
      </c>
      <c r="E18" s="6">
        <v>17001.66</v>
      </c>
      <c r="F18" s="6"/>
      <c r="G18" s="6"/>
    </row>
    <row r="19" spans="1:7" ht="18" customHeight="1">
      <c r="A19" s="54" t="s">
        <v>107</v>
      </c>
      <c r="B19" s="54" t="s">
        <v>108</v>
      </c>
      <c r="C19" s="6">
        <v>5486.11</v>
      </c>
      <c r="D19" s="6">
        <v>5486.11</v>
      </c>
      <c r="E19" s="6">
        <v>5486.11</v>
      </c>
      <c r="F19" s="6"/>
      <c r="G19" s="6"/>
    </row>
    <row r="20" spans="1:7" ht="18" customHeight="1">
      <c r="A20" s="52" t="s">
        <v>109</v>
      </c>
      <c r="B20" s="52" t="s">
        <v>110</v>
      </c>
      <c r="C20" s="6">
        <v>96606.720000000001</v>
      </c>
      <c r="D20" s="6">
        <v>96606.720000000001</v>
      </c>
      <c r="E20" s="6">
        <v>96606.720000000001</v>
      </c>
      <c r="F20" s="6"/>
      <c r="G20" s="6"/>
    </row>
    <row r="21" spans="1:7" ht="18" customHeight="1">
      <c r="A21" s="53" t="s">
        <v>111</v>
      </c>
      <c r="B21" s="53" t="s">
        <v>112</v>
      </c>
      <c r="C21" s="6">
        <v>96606.720000000001</v>
      </c>
      <c r="D21" s="6">
        <v>96606.720000000001</v>
      </c>
      <c r="E21" s="6">
        <v>96606.720000000001</v>
      </c>
      <c r="F21" s="6"/>
      <c r="G21" s="6"/>
    </row>
    <row r="22" spans="1:7" ht="18" customHeight="1">
      <c r="A22" s="54" t="s">
        <v>113</v>
      </c>
      <c r="B22" s="54" t="s">
        <v>114</v>
      </c>
      <c r="C22" s="6">
        <v>96606.720000000001</v>
      </c>
      <c r="D22" s="6">
        <v>96606.720000000001</v>
      </c>
      <c r="E22" s="6">
        <v>96606.720000000001</v>
      </c>
      <c r="F22" s="6"/>
      <c r="G22" s="6"/>
    </row>
    <row r="23" spans="1:7" ht="18" customHeight="1">
      <c r="A23" s="146" t="s">
        <v>115</v>
      </c>
      <c r="B23" s="147" t="s">
        <v>115</v>
      </c>
      <c r="C23" s="6">
        <v>1855061.44</v>
      </c>
      <c r="D23" s="6">
        <v>1730061.44</v>
      </c>
      <c r="E23" s="6">
        <v>1618073.84</v>
      </c>
      <c r="F23" s="6">
        <v>111987.6</v>
      </c>
      <c r="G23" s="6">
        <v>125000</v>
      </c>
    </row>
  </sheetData>
  <mergeCells count="7">
    <mergeCell ref="A3:G3"/>
    <mergeCell ref="A5:B5"/>
    <mergeCell ref="A4:E4"/>
    <mergeCell ref="A23:B23"/>
    <mergeCell ref="G5:G6"/>
    <mergeCell ref="D5:F5"/>
    <mergeCell ref="C5:C6"/>
  </mergeCells>
  <phoneticPr fontId="1" type="noConversion"/>
  <printOptions horizontalCentered="1"/>
  <pageMargins left="0.39" right="0.39" top="0.57999999999999996" bottom="0.57999999999999996" header="0.5" footer="0.5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 pane="bottomLeft"/>
    </sheetView>
  </sheetViews>
  <sheetFormatPr defaultColWidth="9.140625" defaultRowHeight="14.25" customHeight="1"/>
  <cols>
    <col min="1" max="1" width="23.5703125" customWidth="1"/>
    <col min="2" max="7" width="22.85546875" customWidth="1"/>
  </cols>
  <sheetData>
    <row r="1" spans="1:7" ht="14.25" customHeight="1">
      <c r="A1" s="55"/>
      <c r="B1" s="55"/>
      <c r="C1" s="55"/>
      <c r="D1" s="55"/>
      <c r="E1" s="55"/>
      <c r="F1" s="55"/>
      <c r="G1" s="55"/>
    </row>
    <row r="2" spans="1:7" ht="15" customHeight="1">
      <c r="A2" s="56"/>
      <c r="B2" s="57"/>
      <c r="C2" s="58"/>
      <c r="D2" s="26"/>
      <c r="G2" s="59" t="s">
        <v>163</v>
      </c>
    </row>
    <row r="3" spans="1:7" ht="39" customHeight="1">
      <c r="A3" s="152" t="str">
        <f>"2025"&amp;"年“三公”经费支出预算表"</f>
        <v>2025年“三公”经费支出预算表</v>
      </c>
      <c r="B3" s="153"/>
      <c r="C3" s="153"/>
      <c r="D3" s="153"/>
      <c r="E3" s="153"/>
      <c r="F3" s="153"/>
      <c r="G3" s="153"/>
    </row>
    <row r="4" spans="1:7" ht="18.75" customHeight="1">
      <c r="A4" s="115" t="str">
        <f>"单位名称："&amp;"云县总工会"</f>
        <v>单位名称：云县总工会</v>
      </c>
      <c r="B4" s="154"/>
      <c r="C4" s="155"/>
      <c r="D4" s="128"/>
      <c r="E4" s="27"/>
      <c r="G4" s="59" t="s">
        <v>164</v>
      </c>
    </row>
    <row r="5" spans="1:7" ht="18.75" customHeight="1">
      <c r="A5" s="132" t="s">
        <v>165</v>
      </c>
      <c r="B5" s="132" t="s">
        <v>166</v>
      </c>
      <c r="C5" s="119" t="s">
        <v>167</v>
      </c>
      <c r="D5" s="117" t="s">
        <v>168</v>
      </c>
      <c r="E5" s="134"/>
      <c r="F5" s="118"/>
      <c r="G5" s="119" t="s">
        <v>169</v>
      </c>
    </row>
    <row r="6" spans="1:7" ht="18.75" customHeight="1">
      <c r="A6" s="157"/>
      <c r="B6" s="156"/>
      <c r="C6" s="120"/>
      <c r="D6" s="29" t="s">
        <v>59</v>
      </c>
      <c r="E6" s="29" t="s">
        <v>170</v>
      </c>
      <c r="F6" s="29" t="s">
        <v>171</v>
      </c>
      <c r="G6" s="120"/>
    </row>
    <row r="7" spans="1:7" ht="18.75" customHeight="1">
      <c r="A7" s="158" t="s">
        <v>57</v>
      </c>
      <c r="B7" s="61">
        <v>1</v>
      </c>
      <c r="C7" s="62">
        <v>2</v>
      </c>
      <c r="D7" s="63">
        <v>3</v>
      </c>
      <c r="E7" s="63">
        <v>4</v>
      </c>
      <c r="F7" s="63">
        <v>5</v>
      </c>
      <c r="G7" s="62">
        <v>6</v>
      </c>
    </row>
    <row r="8" spans="1:7" ht="18.75" customHeight="1">
      <c r="A8" s="60" t="s">
        <v>57</v>
      </c>
      <c r="B8" s="64">
        <v>20000</v>
      </c>
      <c r="C8" s="64"/>
      <c r="D8" s="64">
        <v>18000</v>
      </c>
      <c r="E8" s="64"/>
      <c r="F8" s="64">
        <v>18000</v>
      </c>
      <c r="G8" s="64">
        <v>2000</v>
      </c>
    </row>
    <row r="9" spans="1:7" ht="18.75" customHeight="1">
      <c r="A9" s="65" t="s">
        <v>172</v>
      </c>
      <c r="B9" s="64"/>
      <c r="C9" s="64"/>
      <c r="D9" s="64"/>
      <c r="E9" s="64"/>
      <c r="F9" s="64"/>
      <c r="G9" s="64"/>
    </row>
    <row r="10" spans="1:7" ht="18.75" customHeight="1">
      <c r="A10" s="65" t="s">
        <v>173</v>
      </c>
      <c r="B10" s="64">
        <v>20000</v>
      </c>
      <c r="C10" s="64"/>
      <c r="D10" s="64">
        <v>18000</v>
      </c>
      <c r="E10" s="64"/>
      <c r="F10" s="64">
        <v>18000</v>
      </c>
      <c r="G10" s="64">
        <v>2000</v>
      </c>
    </row>
    <row r="11" spans="1:7" ht="18.75" customHeight="1">
      <c r="A11" s="65" t="s">
        <v>174</v>
      </c>
      <c r="B11" s="64"/>
      <c r="C11" s="64"/>
      <c r="D11" s="64"/>
      <c r="E11" s="64"/>
      <c r="F11" s="64"/>
      <c r="G11" s="64"/>
    </row>
    <row r="12" spans="1:7" ht="18.75" customHeight="1">
      <c r="A12" s="65" t="s">
        <v>175</v>
      </c>
      <c r="B12" s="64"/>
      <c r="C12" s="64"/>
      <c r="D12" s="64"/>
      <c r="E12" s="64"/>
      <c r="F12" s="64"/>
      <c r="G12" s="64"/>
    </row>
  </sheetData>
  <mergeCells count="7">
    <mergeCell ref="A3:G3"/>
    <mergeCell ref="A4:D4"/>
    <mergeCell ref="C5:C6"/>
    <mergeCell ref="D5:F5"/>
    <mergeCell ref="G5:G6"/>
    <mergeCell ref="B5:B6"/>
    <mergeCell ref="A5:A7"/>
  </mergeCells>
  <phoneticPr fontId="1" type="noConversion"/>
  <printOptions horizontalCentered="1"/>
  <pageMargins left="0.39" right="0.39" top="0.57999999999999996" bottom="0.57999999999999996" header="0.51" footer="0.51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40"/>
  <sheetViews>
    <sheetView showZeros="0" workbookViewId="0">
      <pane ySplit="1" topLeftCell="A4" activePane="bottomLeft" state="frozen"/>
      <selection pane="bottomLeft"/>
    </sheetView>
  </sheetViews>
  <sheetFormatPr defaultColWidth="9.140625" defaultRowHeight="14.25" customHeight="1"/>
  <cols>
    <col min="1" max="1" width="32.85546875" customWidth="1"/>
    <col min="2" max="2" width="25.42578125" customWidth="1"/>
    <col min="3" max="3" width="26.5703125" customWidth="1"/>
    <col min="4" max="4" width="10.140625" customWidth="1"/>
    <col min="5" max="5" width="28.5703125" customWidth="1"/>
    <col min="6" max="6" width="10.28515625" customWidth="1"/>
    <col min="7" max="7" width="23" customWidth="1"/>
    <col min="8" max="21" width="19.85546875" customWidth="1"/>
    <col min="22" max="23" width="20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>
      <c r="B2" s="66"/>
      <c r="D2" s="67"/>
      <c r="E2" s="67"/>
      <c r="F2" s="67"/>
      <c r="G2" s="67"/>
      <c r="H2" s="19"/>
      <c r="I2" s="19"/>
      <c r="J2" s="19"/>
      <c r="K2" s="19"/>
      <c r="L2" s="19"/>
      <c r="M2" s="19"/>
      <c r="N2" s="27"/>
      <c r="O2" s="27"/>
      <c r="P2" s="27"/>
      <c r="Q2" s="19"/>
      <c r="U2" s="66"/>
      <c r="W2" s="20" t="s">
        <v>176</v>
      </c>
    </row>
    <row r="3" spans="1:23" ht="39.75" customHeight="1">
      <c r="A3" s="122" t="str">
        <f>"2025"&amp;"年部门基本支出预算表"</f>
        <v>2025年部门基本支出预算表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9"/>
      <c r="O3" s="159"/>
      <c r="P3" s="159"/>
      <c r="Q3" s="153"/>
      <c r="R3" s="153"/>
      <c r="S3" s="153"/>
      <c r="T3" s="153"/>
      <c r="U3" s="153"/>
      <c r="V3" s="153"/>
      <c r="W3" s="153"/>
    </row>
    <row r="4" spans="1:23" ht="18.75" customHeight="1">
      <c r="A4" s="138" t="str">
        <f>"单位名称："&amp;"云县总工会"</f>
        <v>单位名称：云县总工会</v>
      </c>
      <c r="B4" s="160"/>
      <c r="C4" s="160"/>
      <c r="D4" s="160"/>
      <c r="E4" s="160"/>
      <c r="F4" s="160"/>
      <c r="G4" s="160"/>
      <c r="H4" s="22"/>
      <c r="I4" s="22"/>
      <c r="J4" s="22"/>
      <c r="K4" s="22"/>
      <c r="L4" s="22"/>
      <c r="M4" s="22"/>
      <c r="N4" s="21"/>
      <c r="O4" s="21"/>
      <c r="P4" s="21"/>
      <c r="Q4" s="22"/>
      <c r="U4" s="66"/>
      <c r="W4" s="20" t="s">
        <v>164</v>
      </c>
    </row>
    <row r="5" spans="1:23" ht="18" customHeight="1">
      <c r="A5" s="132" t="s">
        <v>177</v>
      </c>
      <c r="B5" s="132" t="s">
        <v>178</v>
      </c>
      <c r="C5" s="132" t="s">
        <v>179</v>
      </c>
      <c r="D5" s="132" t="s">
        <v>180</v>
      </c>
      <c r="E5" s="132" t="s">
        <v>181</v>
      </c>
      <c r="F5" s="132" t="s">
        <v>182</v>
      </c>
      <c r="G5" s="132" t="s">
        <v>183</v>
      </c>
      <c r="H5" s="150" t="s">
        <v>184</v>
      </c>
      <c r="I5" s="165" t="s">
        <v>184</v>
      </c>
      <c r="J5" s="165"/>
      <c r="K5" s="165"/>
      <c r="L5" s="165"/>
      <c r="M5" s="165"/>
      <c r="N5" s="134"/>
      <c r="O5" s="134"/>
      <c r="P5" s="134"/>
      <c r="Q5" s="135" t="s">
        <v>63</v>
      </c>
      <c r="R5" s="165" t="s">
        <v>80</v>
      </c>
      <c r="S5" s="165"/>
      <c r="T5" s="165"/>
      <c r="U5" s="165"/>
      <c r="V5" s="165"/>
      <c r="W5" s="166"/>
    </row>
    <row r="6" spans="1:23" ht="18" customHeight="1">
      <c r="A6" s="161"/>
      <c r="B6" s="164"/>
      <c r="C6" s="161"/>
      <c r="D6" s="161"/>
      <c r="E6" s="161"/>
      <c r="F6" s="161"/>
      <c r="G6" s="161"/>
      <c r="H6" s="151" t="s">
        <v>185</v>
      </c>
      <c r="I6" s="150" t="s">
        <v>60</v>
      </c>
      <c r="J6" s="165"/>
      <c r="K6" s="165"/>
      <c r="L6" s="165"/>
      <c r="M6" s="166"/>
      <c r="N6" s="117" t="s">
        <v>186</v>
      </c>
      <c r="O6" s="134"/>
      <c r="P6" s="118"/>
      <c r="Q6" s="132" t="s">
        <v>63</v>
      </c>
      <c r="R6" s="150" t="s">
        <v>80</v>
      </c>
      <c r="S6" s="135" t="s">
        <v>66</v>
      </c>
      <c r="T6" s="165" t="s">
        <v>80</v>
      </c>
      <c r="U6" s="135" t="s">
        <v>68</v>
      </c>
      <c r="V6" s="135" t="s">
        <v>69</v>
      </c>
      <c r="W6" s="136" t="s">
        <v>70</v>
      </c>
    </row>
    <row r="7" spans="1:23" ht="18.75" customHeight="1">
      <c r="A7" s="162"/>
      <c r="B7" s="162"/>
      <c r="C7" s="162"/>
      <c r="D7" s="162"/>
      <c r="E7" s="162"/>
      <c r="F7" s="162"/>
      <c r="G7" s="162"/>
      <c r="H7" s="162"/>
      <c r="I7" s="170" t="s">
        <v>187</v>
      </c>
      <c r="J7" s="132" t="s">
        <v>188</v>
      </c>
      <c r="K7" s="132" t="s">
        <v>189</v>
      </c>
      <c r="L7" s="132" t="s">
        <v>190</v>
      </c>
      <c r="M7" s="132" t="s">
        <v>191</v>
      </c>
      <c r="N7" s="132" t="s">
        <v>60</v>
      </c>
      <c r="O7" s="132" t="s">
        <v>61</v>
      </c>
      <c r="P7" s="132" t="s">
        <v>62</v>
      </c>
      <c r="Q7" s="162"/>
      <c r="R7" s="132" t="s">
        <v>59</v>
      </c>
      <c r="S7" s="132" t="s">
        <v>66</v>
      </c>
      <c r="T7" s="132" t="s">
        <v>192</v>
      </c>
      <c r="U7" s="132" t="s">
        <v>68</v>
      </c>
      <c r="V7" s="132" t="s">
        <v>69</v>
      </c>
      <c r="W7" s="132" t="s">
        <v>70</v>
      </c>
    </row>
    <row r="8" spans="1:23" ht="37.5" customHeight="1">
      <c r="A8" s="163"/>
      <c r="B8" s="163"/>
      <c r="C8" s="163"/>
      <c r="D8" s="163"/>
      <c r="E8" s="163"/>
      <c r="F8" s="163"/>
      <c r="G8" s="163"/>
      <c r="H8" s="163"/>
      <c r="I8" s="171"/>
      <c r="J8" s="157" t="s">
        <v>193</v>
      </c>
      <c r="K8" s="157" t="s">
        <v>189</v>
      </c>
      <c r="L8" s="157" t="s">
        <v>190</v>
      </c>
      <c r="M8" s="157" t="s">
        <v>191</v>
      </c>
      <c r="N8" s="157" t="s">
        <v>189</v>
      </c>
      <c r="O8" s="157" t="s">
        <v>190</v>
      </c>
      <c r="P8" s="157" t="s">
        <v>191</v>
      </c>
      <c r="Q8" s="157" t="s">
        <v>63</v>
      </c>
      <c r="R8" s="157" t="s">
        <v>59</v>
      </c>
      <c r="S8" s="157" t="s">
        <v>66</v>
      </c>
      <c r="T8" s="157" t="s">
        <v>192</v>
      </c>
      <c r="U8" s="157" t="s">
        <v>68</v>
      </c>
      <c r="V8" s="157" t="s">
        <v>69</v>
      </c>
      <c r="W8" s="157" t="s">
        <v>70</v>
      </c>
    </row>
    <row r="9" spans="1:23" ht="19.5" customHeight="1">
      <c r="A9" s="70">
        <v>1</v>
      </c>
      <c r="B9" s="70">
        <v>2</v>
      </c>
      <c r="C9" s="70">
        <v>3</v>
      </c>
      <c r="D9" s="70">
        <v>4</v>
      </c>
      <c r="E9" s="70">
        <v>5</v>
      </c>
      <c r="F9" s="70">
        <v>6</v>
      </c>
      <c r="G9" s="70">
        <v>7</v>
      </c>
      <c r="H9" s="70">
        <v>8</v>
      </c>
      <c r="I9" s="70">
        <v>9</v>
      </c>
      <c r="J9" s="70">
        <v>10</v>
      </c>
      <c r="K9" s="70">
        <v>11</v>
      </c>
      <c r="L9" s="70">
        <v>12</v>
      </c>
      <c r="M9" s="70">
        <v>13</v>
      </c>
      <c r="N9" s="70">
        <v>14</v>
      </c>
      <c r="O9" s="70">
        <v>15</v>
      </c>
      <c r="P9" s="70">
        <v>16</v>
      </c>
      <c r="Q9" s="70">
        <v>17</v>
      </c>
      <c r="R9" s="70">
        <v>18</v>
      </c>
      <c r="S9" s="70">
        <v>19</v>
      </c>
      <c r="T9" s="70">
        <v>20</v>
      </c>
      <c r="U9" s="70">
        <v>21</v>
      </c>
      <c r="V9" s="70">
        <v>22</v>
      </c>
      <c r="W9" s="70">
        <v>23</v>
      </c>
    </row>
    <row r="10" spans="1:23" ht="21" customHeight="1">
      <c r="A10" s="5" t="s">
        <v>72</v>
      </c>
      <c r="B10" s="5"/>
      <c r="C10" s="5"/>
      <c r="D10" s="5"/>
      <c r="E10" s="5"/>
      <c r="F10" s="5"/>
      <c r="G10" s="5"/>
      <c r="H10" s="6">
        <v>1730061.44</v>
      </c>
      <c r="I10" s="6">
        <v>1730061.44</v>
      </c>
      <c r="J10" s="6"/>
      <c r="K10" s="6"/>
      <c r="L10" s="6">
        <v>1730061.44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1" customHeight="1">
      <c r="A11" s="71" t="s">
        <v>72</v>
      </c>
      <c r="B11" s="72"/>
      <c r="C11" s="72"/>
      <c r="D11" s="72"/>
      <c r="E11" s="72"/>
      <c r="F11" s="72"/>
      <c r="G11" s="72"/>
      <c r="H11" s="6">
        <v>1730061.44</v>
      </c>
      <c r="I11" s="6">
        <v>1730061.44</v>
      </c>
      <c r="J11" s="6"/>
      <c r="K11" s="6"/>
      <c r="L11" s="6">
        <v>1730061.44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21" customHeight="1">
      <c r="A12" s="73"/>
      <c r="B12" s="72" t="s">
        <v>194</v>
      </c>
      <c r="C12" s="72" t="s">
        <v>195</v>
      </c>
      <c r="D12" s="72" t="s">
        <v>89</v>
      </c>
      <c r="E12" s="72" t="s">
        <v>90</v>
      </c>
      <c r="F12" s="72" t="s">
        <v>196</v>
      </c>
      <c r="G12" s="72" t="s">
        <v>197</v>
      </c>
      <c r="H12" s="6">
        <v>233664</v>
      </c>
      <c r="I12" s="6">
        <v>233664</v>
      </c>
      <c r="J12" s="6"/>
      <c r="K12" s="6"/>
      <c r="L12" s="6">
        <v>233664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21" customHeight="1">
      <c r="A13" s="73"/>
      <c r="B13" s="72" t="s">
        <v>198</v>
      </c>
      <c r="C13" s="72" t="s">
        <v>199</v>
      </c>
      <c r="D13" s="72" t="s">
        <v>89</v>
      </c>
      <c r="E13" s="72" t="s">
        <v>90</v>
      </c>
      <c r="F13" s="72" t="s">
        <v>196</v>
      </c>
      <c r="G13" s="72" t="s">
        <v>197</v>
      </c>
      <c r="H13" s="6">
        <v>238704</v>
      </c>
      <c r="I13" s="6">
        <v>238704</v>
      </c>
      <c r="J13" s="6"/>
      <c r="K13" s="6"/>
      <c r="L13" s="6">
        <v>238704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21" customHeight="1">
      <c r="A14" s="73"/>
      <c r="B14" s="72" t="s">
        <v>198</v>
      </c>
      <c r="C14" s="72" t="s">
        <v>199</v>
      </c>
      <c r="D14" s="72" t="s">
        <v>89</v>
      </c>
      <c r="E14" s="72" t="s">
        <v>90</v>
      </c>
      <c r="F14" s="72" t="s">
        <v>200</v>
      </c>
      <c r="G14" s="72" t="s">
        <v>201</v>
      </c>
      <c r="H14" s="6">
        <v>223692</v>
      </c>
      <c r="I14" s="6">
        <v>223692</v>
      </c>
      <c r="J14" s="6"/>
      <c r="K14" s="6"/>
      <c r="L14" s="6">
        <v>223692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21" customHeight="1">
      <c r="A15" s="73"/>
      <c r="B15" s="72" t="s">
        <v>194</v>
      </c>
      <c r="C15" s="72" t="s">
        <v>195</v>
      </c>
      <c r="D15" s="72" t="s">
        <v>89</v>
      </c>
      <c r="E15" s="72" t="s">
        <v>90</v>
      </c>
      <c r="F15" s="72" t="s">
        <v>200</v>
      </c>
      <c r="G15" s="72" t="s">
        <v>201</v>
      </c>
      <c r="H15" s="6">
        <v>8580</v>
      </c>
      <c r="I15" s="6">
        <v>8580</v>
      </c>
      <c r="J15" s="6"/>
      <c r="K15" s="6"/>
      <c r="L15" s="6">
        <v>8580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21" customHeight="1">
      <c r="A16" s="73"/>
      <c r="B16" s="72" t="s">
        <v>198</v>
      </c>
      <c r="C16" s="72" t="s">
        <v>199</v>
      </c>
      <c r="D16" s="72" t="s">
        <v>89</v>
      </c>
      <c r="E16" s="72" t="s">
        <v>90</v>
      </c>
      <c r="F16" s="72" t="s">
        <v>200</v>
      </c>
      <c r="G16" s="72" t="s">
        <v>201</v>
      </c>
      <c r="H16" s="6">
        <v>61800</v>
      </c>
      <c r="I16" s="6">
        <v>61800</v>
      </c>
      <c r="J16" s="6"/>
      <c r="K16" s="6"/>
      <c r="L16" s="6">
        <v>61800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21" customHeight="1">
      <c r="A17" s="73"/>
      <c r="B17" s="72" t="s">
        <v>202</v>
      </c>
      <c r="C17" s="72" t="s">
        <v>203</v>
      </c>
      <c r="D17" s="72" t="s">
        <v>89</v>
      </c>
      <c r="E17" s="72" t="s">
        <v>90</v>
      </c>
      <c r="F17" s="72" t="s">
        <v>204</v>
      </c>
      <c r="G17" s="72" t="s">
        <v>205</v>
      </c>
      <c r="H17" s="6">
        <v>103200</v>
      </c>
      <c r="I17" s="6">
        <v>103200</v>
      </c>
      <c r="J17" s="6"/>
      <c r="K17" s="6"/>
      <c r="L17" s="6">
        <v>103200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21" customHeight="1">
      <c r="A18" s="73"/>
      <c r="B18" s="72" t="s">
        <v>198</v>
      </c>
      <c r="C18" s="72" t="s">
        <v>199</v>
      </c>
      <c r="D18" s="72" t="s">
        <v>89</v>
      </c>
      <c r="E18" s="72" t="s">
        <v>90</v>
      </c>
      <c r="F18" s="72" t="s">
        <v>204</v>
      </c>
      <c r="G18" s="72" t="s">
        <v>205</v>
      </c>
      <c r="H18" s="6">
        <v>19892</v>
      </c>
      <c r="I18" s="6">
        <v>19892</v>
      </c>
      <c r="J18" s="6"/>
      <c r="K18" s="6"/>
      <c r="L18" s="6">
        <v>19892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21" customHeight="1">
      <c r="A19" s="73"/>
      <c r="B19" s="72" t="s">
        <v>198</v>
      </c>
      <c r="C19" s="72" t="s">
        <v>199</v>
      </c>
      <c r="D19" s="72" t="s">
        <v>89</v>
      </c>
      <c r="E19" s="72" t="s">
        <v>90</v>
      </c>
      <c r="F19" s="72" t="s">
        <v>204</v>
      </c>
      <c r="G19" s="72" t="s">
        <v>205</v>
      </c>
      <c r="H19" s="6">
        <v>1500</v>
      </c>
      <c r="I19" s="6">
        <v>1500</v>
      </c>
      <c r="J19" s="6"/>
      <c r="K19" s="6"/>
      <c r="L19" s="6">
        <v>1500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21" customHeight="1">
      <c r="A20" s="73"/>
      <c r="B20" s="72" t="s">
        <v>206</v>
      </c>
      <c r="C20" s="72" t="s">
        <v>207</v>
      </c>
      <c r="D20" s="72" t="s">
        <v>89</v>
      </c>
      <c r="E20" s="72" t="s">
        <v>90</v>
      </c>
      <c r="F20" s="72" t="s">
        <v>208</v>
      </c>
      <c r="G20" s="72" t="s">
        <v>209</v>
      </c>
      <c r="H20" s="6">
        <v>90000</v>
      </c>
      <c r="I20" s="6">
        <v>90000</v>
      </c>
      <c r="J20" s="6"/>
      <c r="K20" s="6"/>
      <c r="L20" s="6">
        <v>90000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21" customHeight="1">
      <c r="A21" s="73"/>
      <c r="B21" s="72" t="s">
        <v>194</v>
      </c>
      <c r="C21" s="72" t="s">
        <v>195</v>
      </c>
      <c r="D21" s="72" t="s">
        <v>89</v>
      </c>
      <c r="E21" s="72" t="s">
        <v>90</v>
      </c>
      <c r="F21" s="72" t="s">
        <v>208</v>
      </c>
      <c r="G21" s="72" t="s">
        <v>209</v>
      </c>
      <c r="H21" s="6">
        <v>63720</v>
      </c>
      <c r="I21" s="6">
        <v>63720</v>
      </c>
      <c r="J21" s="6"/>
      <c r="K21" s="6"/>
      <c r="L21" s="6">
        <v>63720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21" customHeight="1">
      <c r="A22" s="73"/>
      <c r="B22" s="72" t="s">
        <v>194</v>
      </c>
      <c r="C22" s="72" t="s">
        <v>195</v>
      </c>
      <c r="D22" s="72" t="s">
        <v>89</v>
      </c>
      <c r="E22" s="72" t="s">
        <v>90</v>
      </c>
      <c r="F22" s="72" t="s">
        <v>208</v>
      </c>
      <c r="G22" s="72" t="s">
        <v>209</v>
      </c>
      <c r="H22" s="6">
        <v>141012</v>
      </c>
      <c r="I22" s="6">
        <v>141012</v>
      </c>
      <c r="J22" s="6"/>
      <c r="K22" s="6"/>
      <c r="L22" s="6">
        <v>141012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21" customHeight="1">
      <c r="A23" s="73"/>
      <c r="B23" s="72" t="s">
        <v>210</v>
      </c>
      <c r="C23" s="72" t="s">
        <v>211</v>
      </c>
      <c r="D23" s="72" t="s">
        <v>97</v>
      </c>
      <c r="E23" s="72" t="s">
        <v>98</v>
      </c>
      <c r="F23" s="72" t="s">
        <v>212</v>
      </c>
      <c r="G23" s="72" t="s">
        <v>213</v>
      </c>
      <c r="H23" s="6">
        <v>120168.96000000001</v>
      </c>
      <c r="I23" s="6">
        <v>120168.96000000001</v>
      </c>
      <c r="J23" s="6"/>
      <c r="K23" s="6"/>
      <c r="L23" s="6">
        <v>120168.96000000001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21" customHeight="1">
      <c r="A24" s="73"/>
      <c r="B24" s="72" t="s">
        <v>210</v>
      </c>
      <c r="C24" s="72" t="s">
        <v>211</v>
      </c>
      <c r="D24" s="72" t="s">
        <v>214</v>
      </c>
      <c r="E24" s="72" t="s">
        <v>215</v>
      </c>
      <c r="F24" s="72" t="s">
        <v>216</v>
      </c>
      <c r="G24" s="72" t="s">
        <v>217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21" customHeight="1">
      <c r="A25" s="73"/>
      <c r="B25" s="72" t="s">
        <v>210</v>
      </c>
      <c r="C25" s="72" t="s">
        <v>211</v>
      </c>
      <c r="D25" s="72" t="s">
        <v>105</v>
      </c>
      <c r="E25" s="72" t="s">
        <v>106</v>
      </c>
      <c r="F25" s="72" t="s">
        <v>218</v>
      </c>
      <c r="G25" s="72" t="s">
        <v>219</v>
      </c>
      <c r="H25" s="6">
        <v>17001.66</v>
      </c>
      <c r="I25" s="6">
        <v>17001.66</v>
      </c>
      <c r="J25" s="6"/>
      <c r="K25" s="6"/>
      <c r="L25" s="6">
        <v>17001.66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21" customHeight="1">
      <c r="A26" s="73"/>
      <c r="B26" s="72" t="s">
        <v>210</v>
      </c>
      <c r="C26" s="72" t="s">
        <v>211</v>
      </c>
      <c r="D26" s="72" t="s">
        <v>103</v>
      </c>
      <c r="E26" s="72" t="s">
        <v>104</v>
      </c>
      <c r="F26" s="72" t="s">
        <v>218</v>
      </c>
      <c r="G26" s="72" t="s">
        <v>219</v>
      </c>
      <c r="H26" s="6">
        <v>40157.32</v>
      </c>
      <c r="I26" s="6">
        <v>40157.32</v>
      </c>
      <c r="J26" s="6"/>
      <c r="K26" s="6"/>
      <c r="L26" s="6">
        <v>40157.32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21" customHeight="1">
      <c r="A27" s="73"/>
      <c r="B27" s="72" t="s">
        <v>210</v>
      </c>
      <c r="C27" s="72" t="s">
        <v>211</v>
      </c>
      <c r="D27" s="72" t="s">
        <v>107</v>
      </c>
      <c r="E27" s="72" t="s">
        <v>108</v>
      </c>
      <c r="F27" s="72" t="s">
        <v>220</v>
      </c>
      <c r="G27" s="72" t="s">
        <v>221</v>
      </c>
      <c r="H27" s="6">
        <v>3876</v>
      </c>
      <c r="I27" s="6">
        <v>3876</v>
      </c>
      <c r="J27" s="6"/>
      <c r="K27" s="6"/>
      <c r="L27" s="6">
        <v>3876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21" customHeight="1">
      <c r="A28" s="73"/>
      <c r="B28" s="72" t="s">
        <v>210</v>
      </c>
      <c r="C28" s="72" t="s">
        <v>211</v>
      </c>
      <c r="D28" s="72" t="s">
        <v>89</v>
      </c>
      <c r="E28" s="72" t="s">
        <v>90</v>
      </c>
      <c r="F28" s="72" t="s">
        <v>220</v>
      </c>
      <c r="G28" s="72" t="s">
        <v>221</v>
      </c>
      <c r="H28" s="6">
        <v>2302.27</v>
      </c>
      <c r="I28" s="6">
        <v>2302.27</v>
      </c>
      <c r="J28" s="6"/>
      <c r="K28" s="6"/>
      <c r="L28" s="6">
        <v>2302.27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21" customHeight="1">
      <c r="A29" s="73"/>
      <c r="B29" s="72" t="s">
        <v>210</v>
      </c>
      <c r="C29" s="72" t="s">
        <v>211</v>
      </c>
      <c r="D29" s="72" t="s">
        <v>107</v>
      </c>
      <c r="E29" s="72" t="s">
        <v>108</v>
      </c>
      <c r="F29" s="72" t="s">
        <v>220</v>
      </c>
      <c r="G29" s="72" t="s">
        <v>221</v>
      </c>
      <c r="H29" s="6">
        <v>1610.11</v>
      </c>
      <c r="I29" s="6">
        <v>1610.11</v>
      </c>
      <c r="J29" s="6"/>
      <c r="K29" s="6"/>
      <c r="L29" s="6">
        <v>1610.11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21" customHeight="1">
      <c r="A30" s="73"/>
      <c r="B30" s="72" t="s">
        <v>222</v>
      </c>
      <c r="C30" s="72" t="s">
        <v>114</v>
      </c>
      <c r="D30" s="72" t="s">
        <v>113</v>
      </c>
      <c r="E30" s="72" t="s">
        <v>114</v>
      </c>
      <c r="F30" s="72" t="s">
        <v>223</v>
      </c>
      <c r="G30" s="72" t="s">
        <v>114</v>
      </c>
      <c r="H30" s="6">
        <v>96606.720000000001</v>
      </c>
      <c r="I30" s="6">
        <v>96606.720000000001</v>
      </c>
      <c r="J30" s="6"/>
      <c r="K30" s="6"/>
      <c r="L30" s="6">
        <v>96606.720000000001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21" customHeight="1">
      <c r="A31" s="73"/>
      <c r="B31" s="72" t="s">
        <v>224</v>
      </c>
      <c r="C31" s="72" t="s">
        <v>225</v>
      </c>
      <c r="D31" s="72" t="s">
        <v>89</v>
      </c>
      <c r="E31" s="72" t="s">
        <v>90</v>
      </c>
      <c r="F31" s="72" t="s">
        <v>226</v>
      </c>
      <c r="G31" s="72" t="s">
        <v>227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21" customHeight="1">
      <c r="A32" s="73"/>
      <c r="B32" s="72" t="s">
        <v>224</v>
      </c>
      <c r="C32" s="72" t="s">
        <v>225</v>
      </c>
      <c r="D32" s="72" t="s">
        <v>89</v>
      </c>
      <c r="E32" s="72" t="s">
        <v>90</v>
      </c>
      <c r="F32" s="72" t="s">
        <v>228</v>
      </c>
      <c r="G32" s="72" t="s">
        <v>229</v>
      </c>
      <c r="H32" s="6">
        <v>15000</v>
      </c>
      <c r="I32" s="6">
        <v>15000</v>
      </c>
      <c r="J32" s="6"/>
      <c r="K32" s="6"/>
      <c r="L32" s="6">
        <v>15000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21" customHeight="1">
      <c r="A33" s="73"/>
      <c r="B33" s="72" t="s">
        <v>224</v>
      </c>
      <c r="C33" s="72" t="s">
        <v>225</v>
      </c>
      <c r="D33" s="72" t="s">
        <v>89</v>
      </c>
      <c r="E33" s="72" t="s">
        <v>90</v>
      </c>
      <c r="F33" s="72" t="s">
        <v>226</v>
      </c>
      <c r="G33" s="72" t="s">
        <v>227</v>
      </c>
      <c r="H33" s="6">
        <v>10000</v>
      </c>
      <c r="I33" s="6">
        <v>10000</v>
      </c>
      <c r="J33" s="6"/>
      <c r="K33" s="6"/>
      <c r="L33" s="6">
        <v>10000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21" customHeight="1">
      <c r="A34" s="73"/>
      <c r="B34" s="72" t="s">
        <v>230</v>
      </c>
      <c r="C34" s="72" t="s">
        <v>231</v>
      </c>
      <c r="D34" s="72" t="s">
        <v>89</v>
      </c>
      <c r="E34" s="72" t="s">
        <v>90</v>
      </c>
      <c r="F34" s="72" t="s">
        <v>232</v>
      </c>
      <c r="G34" s="72" t="s">
        <v>169</v>
      </c>
      <c r="H34" s="6">
        <v>2000</v>
      </c>
      <c r="I34" s="6">
        <v>2000</v>
      </c>
      <c r="J34" s="6"/>
      <c r="K34" s="6"/>
      <c r="L34" s="6">
        <v>2000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21" customHeight="1">
      <c r="A35" s="73"/>
      <c r="B35" s="72" t="s">
        <v>233</v>
      </c>
      <c r="C35" s="72" t="s">
        <v>234</v>
      </c>
      <c r="D35" s="72" t="s">
        <v>89</v>
      </c>
      <c r="E35" s="72" t="s">
        <v>90</v>
      </c>
      <c r="F35" s="72" t="s">
        <v>235</v>
      </c>
      <c r="G35" s="72" t="s">
        <v>236</v>
      </c>
      <c r="H35" s="6">
        <v>7085.52</v>
      </c>
      <c r="I35" s="6">
        <v>7085.52</v>
      </c>
      <c r="J35" s="6"/>
      <c r="K35" s="6"/>
      <c r="L35" s="6">
        <v>7085.52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21" customHeight="1">
      <c r="A36" s="73"/>
      <c r="B36" s="72" t="s">
        <v>237</v>
      </c>
      <c r="C36" s="72" t="s">
        <v>238</v>
      </c>
      <c r="D36" s="72" t="s">
        <v>89</v>
      </c>
      <c r="E36" s="72" t="s">
        <v>90</v>
      </c>
      <c r="F36" s="72" t="s">
        <v>239</v>
      </c>
      <c r="G36" s="72" t="s">
        <v>238</v>
      </c>
      <c r="H36" s="6">
        <v>10702.08</v>
      </c>
      <c r="I36" s="6">
        <v>10702.08</v>
      </c>
      <c r="J36" s="6"/>
      <c r="K36" s="6"/>
      <c r="L36" s="6">
        <v>10702.08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1" customHeight="1">
      <c r="A37" s="73"/>
      <c r="B37" s="72" t="s">
        <v>240</v>
      </c>
      <c r="C37" s="72" t="s">
        <v>241</v>
      </c>
      <c r="D37" s="72" t="s">
        <v>89</v>
      </c>
      <c r="E37" s="72" t="s">
        <v>90</v>
      </c>
      <c r="F37" s="72" t="s">
        <v>242</v>
      </c>
      <c r="G37" s="72" t="s">
        <v>241</v>
      </c>
      <c r="H37" s="6">
        <v>18000</v>
      </c>
      <c r="I37" s="6">
        <v>18000</v>
      </c>
      <c r="J37" s="6"/>
      <c r="K37" s="6"/>
      <c r="L37" s="6">
        <v>18000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21" customHeight="1">
      <c r="A38" s="73"/>
      <c r="B38" s="72" t="s">
        <v>243</v>
      </c>
      <c r="C38" s="72" t="s">
        <v>244</v>
      </c>
      <c r="D38" s="72" t="s">
        <v>89</v>
      </c>
      <c r="E38" s="72" t="s">
        <v>90</v>
      </c>
      <c r="F38" s="72" t="s">
        <v>245</v>
      </c>
      <c r="G38" s="72" t="s">
        <v>246</v>
      </c>
      <c r="H38" s="6">
        <v>49200</v>
      </c>
      <c r="I38" s="6">
        <v>49200</v>
      </c>
      <c r="J38" s="6"/>
      <c r="K38" s="6"/>
      <c r="L38" s="6">
        <v>49200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21" customHeight="1">
      <c r="A39" s="73"/>
      <c r="B39" s="72" t="s">
        <v>247</v>
      </c>
      <c r="C39" s="72" t="s">
        <v>248</v>
      </c>
      <c r="D39" s="72" t="s">
        <v>95</v>
      </c>
      <c r="E39" s="72" t="s">
        <v>96</v>
      </c>
      <c r="F39" s="72" t="s">
        <v>249</v>
      </c>
      <c r="G39" s="72" t="s">
        <v>250</v>
      </c>
      <c r="H39" s="6">
        <v>150586.79999999999</v>
      </c>
      <c r="I39" s="6">
        <v>150586.79999999999</v>
      </c>
      <c r="J39" s="6"/>
      <c r="K39" s="6"/>
      <c r="L39" s="6">
        <v>150586.79999999999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21" customHeight="1">
      <c r="A40" s="167" t="s">
        <v>115</v>
      </c>
      <c r="B40" s="168"/>
      <c r="C40" s="168"/>
      <c r="D40" s="168"/>
      <c r="E40" s="168"/>
      <c r="F40" s="168"/>
      <c r="G40" s="169"/>
      <c r="H40" s="6">
        <v>1730061.44</v>
      </c>
      <c r="I40" s="6">
        <v>1730061.44</v>
      </c>
      <c r="J40" s="6"/>
      <c r="K40" s="6"/>
      <c r="L40" s="6">
        <v>1730061.44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</sheetData>
  <mergeCells count="30">
    <mergeCell ref="A40:G40"/>
    <mergeCell ref="H5:W5"/>
    <mergeCell ref="H6:H8"/>
    <mergeCell ref="J7:J8"/>
    <mergeCell ref="K7:K8"/>
    <mergeCell ref="L7:L8"/>
    <mergeCell ref="M7:M8"/>
    <mergeCell ref="R7:R8"/>
    <mergeCell ref="N7:N8"/>
    <mergeCell ref="O7:O8"/>
    <mergeCell ref="P7:P8"/>
    <mergeCell ref="N6:P6"/>
    <mergeCell ref="S7:S8"/>
    <mergeCell ref="T7:T8"/>
    <mergeCell ref="U7:U8"/>
    <mergeCell ref="I7:I8"/>
    <mergeCell ref="A3:W3"/>
    <mergeCell ref="A4:G4"/>
    <mergeCell ref="A5:A8"/>
    <mergeCell ref="B5:B8"/>
    <mergeCell ref="C5:C8"/>
    <mergeCell ref="D5:D8"/>
    <mergeCell ref="E5:E8"/>
    <mergeCell ref="F5:F8"/>
    <mergeCell ref="G5:G8"/>
    <mergeCell ref="I6:M6"/>
    <mergeCell ref="Q6:Q8"/>
    <mergeCell ref="R6:W6"/>
    <mergeCell ref="V7:V8"/>
    <mergeCell ref="W7:W8"/>
  </mergeCells>
  <phoneticPr fontId="1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4"/>
  <sheetViews>
    <sheetView showZeros="0" workbookViewId="0">
      <pane ySplit="1" topLeftCell="A10" activePane="bottomLeft" state="frozen"/>
      <selection pane="bottomLeft"/>
    </sheetView>
  </sheetViews>
  <sheetFormatPr defaultColWidth="9.140625" defaultRowHeight="14.25" customHeight="1"/>
  <cols>
    <col min="1" max="1" width="12.42578125" customWidth="1"/>
    <col min="2" max="2" width="30.42578125" customWidth="1"/>
    <col min="3" max="3" width="32.85546875" customWidth="1"/>
    <col min="4" max="4" width="23.85546875" customWidth="1"/>
    <col min="5" max="5" width="11.140625" customWidth="1"/>
    <col min="6" max="6" width="17.7109375" customWidth="1"/>
    <col min="7" max="7" width="9.85546875" customWidth="1"/>
    <col min="8" max="8" width="17.7109375" customWidth="1"/>
    <col min="9" max="21" width="19.140625" customWidth="1"/>
    <col min="22" max="23" width="19.2851562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>
      <c r="A2" s="24"/>
      <c r="B2" s="74"/>
      <c r="C2" s="24"/>
      <c r="D2" s="24"/>
      <c r="E2" s="75"/>
      <c r="F2" s="75"/>
      <c r="G2" s="75"/>
      <c r="H2" s="75"/>
      <c r="I2" s="74"/>
      <c r="J2" s="74"/>
      <c r="K2" s="74"/>
      <c r="L2" s="74"/>
      <c r="M2" s="74"/>
      <c r="N2" s="74"/>
      <c r="O2" s="74"/>
      <c r="P2" s="74"/>
      <c r="Q2" s="74"/>
      <c r="R2" s="24"/>
      <c r="S2" s="24"/>
      <c r="T2" s="24"/>
      <c r="U2" s="74"/>
      <c r="V2" s="24"/>
      <c r="W2" s="2" t="s">
        <v>251</v>
      </c>
    </row>
    <row r="3" spans="1:23" ht="41.25" customHeight="1">
      <c r="A3" s="113" t="str">
        <f>"2025"&amp;"年部门项目支出预算表"</f>
        <v>2025年部门项目支出预算表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</row>
    <row r="4" spans="1:23" ht="18.75" customHeight="1">
      <c r="A4" s="174" t="str">
        <f>"单位名称："&amp;"云县总工会"</f>
        <v>单位名称：云县总工会</v>
      </c>
      <c r="B4" s="175"/>
      <c r="C4" s="175"/>
      <c r="D4" s="175"/>
      <c r="E4" s="175"/>
      <c r="F4" s="175"/>
      <c r="G4" s="175"/>
      <c r="H4" s="175"/>
      <c r="I4" s="76"/>
      <c r="J4" s="76"/>
      <c r="K4" s="76"/>
      <c r="L4" s="76"/>
      <c r="M4" s="76"/>
      <c r="N4" s="76"/>
      <c r="O4" s="76"/>
      <c r="P4" s="76"/>
      <c r="Q4" s="76"/>
      <c r="R4" s="24"/>
      <c r="S4" s="24"/>
      <c r="T4" s="24"/>
      <c r="U4" s="74"/>
      <c r="V4" s="24"/>
      <c r="W4" s="2" t="s">
        <v>164</v>
      </c>
    </row>
    <row r="5" spans="1:23" ht="18.75" customHeight="1">
      <c r="A5" s="132" t="s">
        <v>252</v>
      </c>
      <c r="B5" s="172" t="s">
        <v>178</v>
      </c>
      <c r="C5" s="132" t="s">
        <v>179</v>
      </c>
      <c r="D5" s="132" t="s">
        <v>253</v>
      </c>
      <c r="E5" s="172" t="s">
        <v>180</v>
      </c>
      <c r="F5" s="172" t="s">
        <v>181</v>
      </c>
      <c r="G5" s="172" t="s">
        <v>254</v>
      </c>
      <c r="H5" s="172" t="s">
        <v>255</v>
      </c>
      <c r="I5" s="119" t="s">
        <v>57</v>
      </c>
      <c r="J5" s="117" t="s">
        <v>256</v>
      </c>
      <c r="K5" s="134"/>
      <c r="L5" s="134"/>
      <c r="M5" s="118"/>
      <c r="N5" s="117" t="s">
        <v>186</v>
      </c>
      <c r="O5" s="134"/>
      <c r="P5" s="118"/>
      <c r="Q5" s="172" t="s">
        <v>63</v>
      </c>
      <c r="R5" s="117" t="s">
        <v>80</v>
      </c>
      <c r="S5" s="134"/>
      <c r="T5" s="134"/>
      <c r="U5" s="134"/>
      <c r="V5" s="134"/>
      <c r="W5" s="118"/>
    </row>
    <row r="6" spans="1:23" ht="18.75" customHeight="1">
      <c r="A6" s="161"/>
      <c r="B6" s="162"/>
      <c r="C6" s="161"/>
      <c r="D6" s="161"/>
      <c r="E6" s="173"/>
      <c r="F6" s="173"/>
      <c r="G6" s="173"/>
      <c r="H6" s="173"/>
      <c r="I6" s="162"/>
      <c r="J6" s="178" t="s">
        <v>60</v>
      </c>
      <c r="K6" s="148"/>
      <c r="L6" s="172" t="s">
        <v>61</v>
      </c>
      <c r="M6" s="172" t="s">
        <v>62</v>
      </c>
      <c r="N6" s="172" t="s">
        <v>60</v>
      </c>
      <c r="O6" s="172" t="s">
        <v>61</v>
      </c>
      <c r="P6" s="172" t="s">
        <v>62</v>
      </c>
      <c r="Q6" s="173"/>
      <c r="R6" s="172" t="s">
        <v>59</v>
      </c>
      <c r="S6" s="132" t="s">
        <v>66</v>
      </c>
      <c r="T6" s="132" t="s">
        <v>192</v>
      </c>
      <c r="U6" s="132" t="s">
        <v>68</v>
      </c>
      <c r="V6" s="132" t="s">
        <v>69</v>
      </c>
      <c r="W6" s="132" t="s">
        <v>70</v>
      </c>
    </row>
    <row r="7" spans="1:23" ht="18.75" customHeight="1">
      <c r="A7" s="162"/>
      <c r="B7" s="162"/>
      <c r="C7" s="162"/>
      <c r="D7" s="162"/>
      <c r="E7" s="162"/>
      <c r="F7" s="162"/>
      <c r="G7" s="162"/>
      <c r="H7" s="162"/>
      <c r="I7" s="162"/>
      <c r="J7" s="179" t="s">
        <v>59</v>
      </c>
      <c r="K7" s="149"/>
      <c r="L7" s="162"/>
      <c r="M7" s="162"/>
      <c r="N7" s="162"/>
      <c r="O7" s="162"/>
      <c r="P7" s="162"/>
      <c r="Q7" s="162"/>
      <c r="R7" s="162"/>
      <c r="S7" s="164"/>
      <c r="T7" s="164"/>
      <c r="U7" s="164"/>
      <c r="V7" s="164"/>
      <c r="W7" s="164"/>
    </row>
    <row r="8" spans="1:23" ht="18.75" customHeight="1">
      <c r="A8" s="157"/>
      <c r="B8" s="120"/>
      <c r="C8" s="157"/>
      <c r="D8" s="157"/>
      <c r="E8" s="133"/>
      <c r="F8" s="133"/>
      <c r="G8" s="133"/>
      <c r="H8" s="133"/>
      <c r="I8" s="120"/>
      <c r="J8" s="31" t="s">
        <v>59</v>
      </c>
      <c r="K8" s="31" t="s">
        <v>257</v>
      </c>
      <c r="L8" s="133"/>
      <c r="M8" s="133"/>
      <c r="N8" s="133"/>
      <c r="O8" s="133"/>
      <c r="P8" s="133"/>
      <c r="Q8" s="133"/>
      <c r="R8" s="133"/>
      <c r="S8" s="133"/>
      <c r="T8" s="133"/>
      <c r="U8" s="120"/>
      <c r="V8" s="133"/>
      <c r="W8" s="133"/>
    </row>
    <row r="9" spans="1:23" ht="18.75" customHeight="1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  <c r="G9" s="78">
        <v>7</v>
      </c>
      <c r="H9" s="78">
        <v>8</v>
      </c>
      <c r="I9" s="78">
        <v>9</v>
      </c>
      <c r="J9" s="78">
        <v>10</v>
      </c>
      <c r="K9" s="78">
        <v>11</v>
      </c>
      <c r="L9" s="78">
        <v>12</v>
      </c>
      <c r="M9" s="78">
        <v>13</v>
      </c>
      <c r="N9" s="78">
        <v>14</v>
      </c>
      <c r="O9" s="78">
        <v>15</v>
      </c>
      <c r="P9" s="78">
        <v>16</v>
      </c>
      <c r="Q9" s="78">
        <v>17</v>
      </c>
      <c r="R9" s="78">
        <v>18</v>
      </c>
      <c r="S9" s="78">
        <v>19</v>
      </c>
      <c r="T9" s="78">
        <v>20</v>
      </c>
      <c r="U9" s="78">
        <v>21</v>
      </c>
      <c r="V9" s="78">
        <v>22</v>
      </c>
      <c r="W9" s="78">
        <v>23</v>
      </c>
    </row>
    <row r="10" spans="1:23" ht="18.75" customHeight="1">
      <c r="A10" s="72"/>
      <c r="B10" s="72"/>
      <c r="C10" s="72" t="s">
        <v>258</v>
      </c>
      <c r="D10" s="72"/>
      <c r="E10" s="72"/>
      <c r="F10" s="72"/>
      <c r="G10" s="72"/>
      <c r="H10" s="72"/>
      <c r="I10" s="6">
        <v>50000</v>
      </c>
      <c r="J10" s="6">
        <v>50000</v>
      </c>
      <c r="K10" s="6">
        <v>50000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8.75" customHeight="1">
      <c r="A11" s="79" t="s">
        <v>259</v>
      </c>
      <c r="B11" s="79" t="s">
        <v>260</v>
      </c>
      <c r="C11" s="72" t="s">
        <v>258</v>
      </c>
      <c r="D11" s="79" t="s">
        <v>72</v>
      </c>
      <c r="E11" s="79" t="s">
        <v>89</v>
      </c>
      <c r="F11" s="79" t="s">
        <v>90</v>
      </c>
      <c r="G11" s="79" t="s">
        <v>226</v>
      </c>
      <c r="H11" s="79" t="s">
        <v>227</v>
      </c>
      <c r="I11" s="6">
        <v>50000</v>
      </c>
      <c r="J11" s="6">
        <v>50000</v>
      </c>
      <c r="K11" s="6">
        <v>50000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8.75" customHeight="1">
      <c r="A12" s="73"/>
      <c r="B12" s="73"/>
      <c r="C12" s="72" t="s">
        <v>261</v>
      </c>
      <c r="D12" s="73"/>
      <c r="E12" s="73"/>
      <c r="F12" s="73"/>
      <c r="G12" s="73"/>
      <c r="H12" s="73"/>
      <c r="I12" s="6">
        <v>75000</v>
      </c>
      <c r="J12" s="6">
        <v>75000</v>
      </c>
      <c r="K12" s="6">
        <v>75000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8.75" customHeight="1">
      <c r="A13" s="79" t="s">
        <v>262</v>
      </c>
      <c r="B13" s="79" t="s">
        <v>263</v>
      </c>
      <c r="C13" s="72" t="s">
        <v>261</v>
      </c>
      <c r="D13" s="79" t="s">
        <v>72</v>
      </c>
      <c r="E13" s="79" t="s">
        <v>89</v>
      </c>
      <c r="F13" s="79" t="s">
        <v>90</v>
      </c>
      <c r="G13" s="79" t="s">
        <v>226</v>
      </c>
      <c r="H13" s="79" t="s">
        <v>227</v>
      </c>
      <c r="I13" s="6">
        <v>75000</v>
      </c>
      <c r="J13" s="6">
        <v>75000</v>
      </c>
      <c r="K13" s="6">
        <v>75000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8.75" customHeight="1">
      <c r="A14" s="167" t="s">
        <v>115</v>
      </c>
      <c r="B14" s="176"/>
      <c r="C14" s="176"/>
      <c r="D14" s="176"/>
      <c r="E14" s="176"/>
      <c r="F14" s="176"/>
      <c r="G14" s="176"/>
      <c r="H14" s="177"/>
      <c r="I14" s="6">
        <v>125000</v>
      </c>
      <c r="J14" s="6">
        <v>125000</v>
      </c>
      <c r="K14" s="6">
        <v>125000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</sheetData>
  <mergeCells count="28">
    <mergeCell ref="A14:H14"/>
    <mergeCell ref="B5:B8"/>
    <mergeCell ref="J6:K7"/>
    <mergeCell ref="S6:S8"/>
    <mergeCell ref="T6:T8"/>
    <mergeCell ref="R6:R8"/>
    <mergeCell ref="M6:M8"/>
    <mergeCell ref="J5:M5"/>
    <mergeCell ref="N5:P5"/>
    <mergeCell ref="N6:N8"/>
    <mergeCell ref="O6:O8"/>
    <mergeCell ref="P6:P8"/>
    <mergeCell ref="A3:W3"/>
    <mergeCell ref="F5:F8"/>
    <mergeCell ref="A5:A8"/>
    <mergeCell ref="C5:C8"/>
    <mergeCell ref="A4:H4"/>
    <mergeCell ref="U6:U8"/>
    <mergeCell ref="V6:V8"/>
    <mergeCell ref="W6:W8"/>
    <mergeCell ref="D5:D8"/>
    <mergeCell ref="G5:G8"/>
    <mergeCell ref="H5:H8"/>
    <mergeCell ref="I5:I8"/>
    <mergeCell ref="L6:L8"/>
    <mergeCell ref="E5:E8"/>
    <mergeCell ref="Q5:Q8"/>
    <mergeCell ref="R5:W5"/>
  </mergeCells>
  <phoneticPr fontId="1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4"/>
  <sheetViews>
    <sheetView showZeros="0" workbookViewId="0">
      <pane ySplit="1" topLeftCell="A2" activePane="bottomLeft" state="frozen"/>
      <selection pane="bottomLeft"/>
    </sheetView>
  </sheetViews>
  <sheetFormatPr defaultColWidth="9.140625" defaultRowHeight="12" customHeight="1"/>
  <cols>
    <col min="1" max="1" width="34.28515625" customWidth="1"/>
    <col min="2" max="2" width="48" customWidth="1"/>
    <col min="3" max="5" width="18.28515625" customWidth="1"/>
    <col min="6" max="6" width="12" customWidth="1"/>
    <col min="7" max="7" width="17" customWidth="1"/>
    <col min="8" max="9" width="12" customWidth="1"/>
    <col min="10" max="10" width="27.570312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>
      <c r="J2" s="80" t="s">
        <v>264</v>
      </c>
    </row>
    <row r="3" spans="1:10" ht="36.75" customHeight="1">
      <c r="A3" s="124" t="str">
        <f>"2025"&amp;"年部门项目支出绩效目标表"</f>
        <v>2025年部门项目支出绩效目标表</v>
      </c>
      <c r="B3" s="159"/>
      <c r="C3" s="159"/>
      <c r="D3" s="159"/>
      <c r="E3" s="159"/>
      <c r="F3" s="153"/>
      <c r="G3" s="159"/>
      <c r="H3" s="153"/>
      <c r="I3" s="153"/>
      <c r="J3" s="159"/>
    </row>
    <row r="4" spans="1:10" ht="18.75" customHeight="1">
      <c r="A4" s="138" t="str">
        <f>"单位名称："&amp;"云县总工会"</f>
        <v>单位名称：云县总工会</v>
      </c>
      <c r="B4" s="180"/>
      <c r="C4" s="180"/>
      <c r="D4" s="180"/>
      <c r="E4" s="180"/>
      <c r="F4" s="181"/>
      <c r="G4" s="180"/>
      <c r="H4" s="181"/>
    </row>
    <row r="5" spans="1:10" ht="18.75" customHeight="1">
      <c r="A5" s="31" t="s">
        <v>265</v>
      </c>
      <c r="B5" s="31" t="s">
        <v>266</v>
      </c>
      <c r="C5" s="31" t="s">
        <v>267</v>
      </c>
      <c r="D5" s="31" t="s">
        <v>268</v>
      </c>
      <c r="E5" s="31" t="s">
        <v>269</v>
      </c>
      <c r="F5" s="81" t="s">
        <v>270</v>
      </c>
      <c r="G5" s="31" t="s">
        <v>271</v>
      </c>
      <c r="H5" s="81" t="s">
        <v>272</v>
      </c>
      <c r="I5" s="81" t="s">
        <v>273</v>
      </c>
      <c r="J5" s="31" t="s">
        <v>274</v>
      </c>
    </row>
    <row r="6" spans="1:10" ht="18.75" customHeight="1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</row>
    <row r="7" spans="1:10" ht="18.75" customHeight="1">
      <c r="A7" s="52" t="s">
        <v>72</v>
      </c>
      <c r="B7" s="82"/>
      <c r="C7" s="82"/>
      <c r="D7" s="82"/>
      <c r="E7" s="83"/>
      <c r="F7" s="43"/>
      <c r="G7" s="83"/>
      <c r="H7" s="43"/>
      <c r="I7" s="43"/>
      <c r="J7" s="83"/>
    </row>
    <row r="8" spans="1:10" ht="18.75" customHeight="1">
      <c r="A8" s="53" t="s">
        <v>72</v>
      </c>
      <c r="B8" s="72"/>
      <c r="C8" s="72"/>
      <c r="D8" s="72"/>
      <c r="E8" s="52"/>
      <c r="F8" s="72"/>
      <c r="G8" s="52"/>
      <c r="H8" s="72"/>
      <c r="I8" s="72"/>
      <c r="J8" s="52"/>
    </row>
    <row r="9" spans="1:10" ht="44.25" customHeight="1">
      <c r="A9" s="182" t="s">
        <v>261</v>
      </c>
      <c r="B9" s="183" t="s">
        <v>275</v>
      </c>
      <c r="C9" s="72" t="s">
        <v>276</v>
      </c>
      <c r="D9" s="72" t="s">
        <v>277</v>
      </c>
      <c r="E9" s="52" t="s">
        <v>278</v>
      </c>
      <c r="F9" s="72" t="s">
        <v>279</v>
      </c>
      <c r="G9" s="52" t="s">
        <v>280</v>
      </c>
      <c r="H9" s="72" t="s">
        <v>281</v>
      </c>
      <c r="I9" s="72" t="s">
        <v>282</v>
      </c>
      <c r="J9" s="52" t="s">
        <v>283</v>
      </c>
    </row>
    <row r="10" spans="1:10" ht="32.25" customHeight="1">
      <c r="A10" s="182" t="s">
        <v>261</v>
      </c>
      <c r="B10" s="183" t="s">
        <v>275</v>
      </c>
      <c r="C10" s="72" t="s">
        <v>284</v>
      </c>
      <c r="D10" s="72" t="s">
        <v>285</v>
      </c>
      <c r="E10" s="52" t="s">
        <v>286</v>
      </c>
      <c r="F10" s="72" t="s">
        <v>279</v>
      </c>
      <c r="G10" s="52" t="s">
        <v>287</v>
      </c>
      <c r="H10" s="72" t="s">
        <v>288</v>
      </c>
      <c r="I10" s="72" t="s">
        <v>289</v>
      </c>
      <c r="J10" s="52" t="s">
        <v>290</v>
      </c>
    </row>
    <row r="11" spans="1:10" ht="31.5" customHeight="1">
      <c r="A11" s="182" t="s">
        <v>261</v>
      </c>
      <c r="B11" s="183" t="s">
        <v>275</v>
      </c>
      <c r="C11" s="72" t="s">
        <v>291</v>
      </c>
      <c r="D11" s="72" t="s">
        <v>292</v>
      </c>
      <c r="E11" s="52" t="s">
        <v>293</v>
      </c>
      <c r="F11" s="72" t="s">
        <v>279</v>
      </c>
      <c r="G11" s="52" t="s">
        <v>287</v>
      </c>
      <c r="H11" s="72" t="s">
        <v>288</v>
      </c>
      <c r="I11" s="72" t="s">
        <v>282</v>
      </c>
      <c r="J11" s="52" t="s">
        <v>294</v>
      </c>
    </row>
    <row r="12" spans="1:10" ht="36" customHeight="1">
      <c r="A12" s="182" t="s">
        <v>258</v>
      </c>
      <c r="B12" s="183" t="s">
        <v>295</v>
      </c>
      <c r="C12" s="72" t="s">
        <v>276</v>
      </c>
      <c r="D12" s="72" t="s">
        <v>277</v>
      </c>
      <c r="E12" s="52" t="s">
        <v>296</v>
      </c>
      <c r="F12" s="72" t="s">
        <v>279</v>
      </c>
      <c r="G12" s="52" t="s">
        <v>297</v>
      </c>
      <c r="H12" s="72" t="s">
        <v>288</v>
      </c>
      <c r="I12" s="72" t="s">
        <v>282</v>
      </c>
      <c r="J12" s="52" t="s">
        <v>298</v>
      </c>
    </row>
    <row r="13" spans="1:10" ht="35.25" customHeight="1">
      <c r="A13" s="182" t="s">
        <v>258</v>
      </c>
      <c r="B13" s="183" t="s">
        <v>295</v>
      </c>
      <c r="C13" s="72" t="s">
        <v>284</v>
      </c>
      <c r="D13" s="72" t="s">
        <v>285</v>
      </c>
      <c r="E13" s="52" t="s">
        <v>299</v>
      </c>
      <c r="F13" s="72" t="s">
        <v>279</v>
      </c>
      <c r="G13" s="52" t="s">
        <v>300</v>
      </c>
      <c r="H13" s="72" t="s">
        <v>281</v>
      </c>
      <c r="I13" s="72" t="s">
        <v>282</v>
      </c>
      <c r="J13" s="52" t="s">
        <v>301</v>
      </c>
    </row>
    <row r="14" spans="1:10" ht="55.5" customHeight="1">
      <c r="A14" s="182" t="s">
        <v>258</v>
      </c>
      <c r="B14" s="183" t="s">
        <v>295</v>
      </c>
      <c r="C14" s="72" t="s">
        <v>291</v>
      </c>
      <c r="D14" s="72" t="s">
        <v>292</v>
      </c>
      <c r="E14" s="52" t="s">
        <v>302</v>
      </c>
      <c r="F14" s="72" t="s">
        <v>303</v>
      </c>
      <c r="G14" s="52" t="s">
        <v>297</v>
      </c>
      <c r="H14" s="72" t="s">
        <v>288</v>
      </c>
      <c r="I14" s="72" t="s">
        <v>282</v>
      </c>
      <c r="J14" s="52" t="s">
        <v>304</v>
      </c>
    </row>
  </sheetData>
  <mergeCells count="6">
    <mergeCell ref="A3:J3"/>
    <mergeCell ref="A4:H4"/>
    <mergeCell ref="A9:A11"/>
    <mergeCell ref="B9:B11"/>
    <mergeCell ref="A12:A14"/>
    <mergeCell ref="B12:B14"/>
  </mergeCells>
  <phoneticPr fontId="1" type="noConversion"/>
  <printOptions horizontalCentered="1"/>
  <pageMargins left="1" right="1" top="0.75" bottom="0.75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5</vt:i4>
      </vt:variant>
    </vt:vector>
  </HeadingPairs>
  <TitlesOfParts>
    <vt:vector size="22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  <vt:lpstr>“三公”经费支出预算表03!Print_Titles</vt:lpstr>
      <vt:lpstr>'部门财政拨款收支预算总表02-1'!Print_Titles</vt:lpstr>
      <vt:lpstr>部门政府性基金预算支出预算表06!Print_Titles</vt:lpstr>
      <vt:lpstr>新增资产配置表10!Print_Titles</vt:lpstr>
      <vt:lpstr>'一般公共预算支出预算表02-2'!Print_Titles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mx55642</cp:lastModifiedBy>
  <dcterms:modified xsi:type="dcterms:W3CDTF">2025-03-19T01:40:34Z</dcterms:modified>
</cp:coreProperties>
</file>