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ss\Desktop\wx\"/>
    </mc:Choice>
  </mc:AlternateContent>
  <xr:revisionPtr revIDLastSave="0" documentId="13_ncr:1_{F3C46DC6-E6C5-48E5-904A-7B27187360D9}" xr6:coauthVersionLast="47" xr6:coauthVersionMax="47" xr10:uidLastSave="{00000000-0000-0000-0000-000000000000}"/>
  <bookViews>
    <workbookView xWindow="-110" yWindow="-110" windowWidth="38620" windowHeight="21220" firstSheet="1"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F6" i="17"/>
  <c r="E6" i="17"/>
  <c r="A4" i="17"/>
  <c r="A3" i="17"/>
  <c r="A4" i="16"/>
  <c r="A3" i="16"/>
  <c r="A4" i="15"/>
  <c r="A3" i="15"/>
  <c r="A4" i="14"/>
  <c r="A3" i="14"/>
  <c r="A4" i="13"/>
  <c r="A3" i="13"/>
  <c r="A4" i="12"/>
  <c r="A3" i="12"/>
  <c r="A4" i="11"/>
  <c r="A3" i="11"/>
  <c r="A4" i="10"/>
  <c r="A3" i="10"/>
  <c r="A4" i="9"/>
  <c r="A3" i="9"/>
  <c r="A4" i="8"/>
  <c r="A3" i="8"/>
  <c r="A4" i="7"/>
  <c r="A3" i="7"/>
  <c r="A4" i="6"/>
  <c r="A3" i="6"/>
  <c r="A4" i="5"/>
  <c r="A3" i="5"/>
  <c r="D6" i="4"/>
  <c r="B6" i="4"/>
  <c r="A4" i="4"/>
  <c r="A3" i="4"/>
  <c r="A4" i="3"/>
  <c r="A3" i="3"/>
  <c r="A4" i="2"/>
  <c r="A3" i="2"/>
  <c r="D39" i="1"/>
  <c r="B39" i="1"/>
  <c r="B38" i="1"/>
  <c r="B35" i="1"/>
  <c r="D6" i="1"/>
  <c r="B6" i="1"/>
  <c r="A4" i="1"/>
  <c r="A3" i="1"/>
</calcChain>
</file>

<file path=xl/sharedStrings.xml><?xml version="1.0" encoding="utf-8"?>
<sst xmlns="http://schemas.openxmlformats.org/spreadsheetml/2006/main" count="1363" uniqueCount="478">
  <si>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</si>
  <si>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</si>
  <si>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</si>
  <si>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</si>
  <si>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</si>
  <si>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</si>
  <si>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</si>
  <si>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</si>
  <si>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</si>
  <si>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</si>
  <si>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</si>
  <si>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</si>
  <si>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</si>
  <si>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</si>
  <si>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</si>
  <si>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</si>
  <si>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</si>
  <si>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</si>
  <si>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</si>
  <si>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</si>
  <si>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</si>
  <si>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</si>
  <si>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</si>
  <si>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</si>
  <si>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</si>
  <si>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</si>
  <si>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</si>
  <si>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</si>
  <si>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</si>
  <si>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</si>
  <si>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</si>
  <si>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</si>
  <si>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</si>
  <si>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</si>
  <si>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</si>
  <si>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</si>
  <si>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</si>
  <si>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</si>
  <si>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</si>
  <si>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</si>
  <si>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</si>
  <si>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</si>
  <si>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</si>
  <si>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</si>
  <si>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</si>
  <si>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</si>
  <si>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</si>
  <si>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</si>
  <si>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</si>
  <si>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</si>
  <si>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</si>
  <si>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</si>
  <si>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</si>
  <si>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</si>
  <si>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</si>
  <si>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</si>
  <si>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</si>
  <si>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</si>
  <si>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</si>
  <si>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</si>
  <si>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</si>
  <si>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</si>
  <si>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</si>
  <si>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</si>
  <si>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</si>
  <si>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</si>
  <si>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</si>
  <si>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</si>
  <si>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</si>
  <si>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</si>
  <si>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</si>
  <si>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中国共产党云县委员会宣传部</t>
  </si>
  <si>
    <t>189001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</si>
  <si>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</si>
  <si>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</si>
  <si>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</si>
  <si>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</si>
  <si>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</si>
  <si>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</si>
  <si>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</si>
  <si>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</si>
  <si>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</si>
  <si>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</si>
  <si>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</si>
  <si>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</si>
  <si>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</si>
  <si>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</si>
  <si>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</si>
  <si>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</si>
  <si>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</si>
  <si>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</si>
  <si>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</si>
  <si>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</si>
  <si>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</si>
  <si>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</si>
  <si>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</si>
  <si>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</si>
  <si>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</si>
  <si>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</si>
  <si>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</si>
  <si>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</si>
  <si>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</si>
  <si>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</si>
  <si>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</si>
  <si>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</si>
  <si>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</si>
  <si>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</si>
  <si>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</si>
  <si>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</si>
  <si>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</si>
  <si>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</si>
  <si>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</si>
  <si>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</si>
  <si>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</si>
  <si>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</si>
  <si>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</si>
  <si>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</si>
  <si>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</si>
  <si>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</si>
  <si>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</si>
  <si>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</si>
  <si>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</si>
  <si>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</si>
  <si>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</si>
  <si>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</si>
  <si>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</si>
  <si>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</si>
  <si>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</si>
  <si>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</si>
  <si>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</si>
  <si>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</si>
  <si>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</si>
  <si>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</si>
  <si>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</si>
  <si>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</si>
  <si>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</si>
  <si>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</si>
  <si>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</si>
  <si>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</si>
  <si>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</si>
  <si>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</si>
  <si>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</si>
  <si>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</si>
  <si>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</si>
  <si>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</si>
  <si>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</si>
  <si>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</si>
  <si>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</si>
  <si>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</si>
  <si>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</si>
  <si>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</si>
  <si>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</si>
  <si>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</si>
  <si>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</si>
  <si>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</si>
  <si>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</si>
  <si>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</si>
  <si>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</si>
  <si>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</si>
  <si>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</si>
  <si>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</si>
  <si>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</si>
  <si>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</si>
  <si>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</si>
  <si>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</si>
  <si>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</si>
  <si>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</si>
  <si>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</si>
  <si>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</si>
  <si>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</si>
  <si>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</si>
  <si>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</si>
  <si>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</si>
  <si>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</si>
  <si>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</si>
  <si>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</si>
  <si>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</si>
  <si>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</si>
  <si>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</si>
  <si>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</si>
  <si>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</si>
  <si>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</si>
  <si>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</si>
  <si>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</si>
  <si>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</si>
  <si>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</si>
  <si>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</si>
  <si>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</si>
  <si>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</si>
  <si>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</si>
  <si>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</si>
  <si>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</si>
  <si>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</si>
  <si>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</si>
  <si>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530922210000000003338</t>
  </si>
  <si>
    <t>事业人员支出工资</t>
  </si>
  <si>
    <t>30101</t>
  </si>
  <si>
    <t>基本工资</t>
  </si>
  <si>
    <t>530922210000000003337</t>
  </si>
  <si>
    <t>行政人员支出工资</t>
  </si>
  <si>
    <t>30102</t>
  </si>
  <si>
    <t>津贴补贴</t>
  </si>
  <si>
    <t>530922231100001431910</t>
  </si>
  <si>
    <t>行政人员绩效考核奖励（2017年提高标准部分）</t>
  </si>
  <si>
    <t>30103</t>
  </si>
  <si>
    <t>奖金</t>
  </si>
  <si>
    <t>530922231100001431912</t>
  </si>
  <si>
    <t>事业绩效工资（2017年提高标准部分）</t>
  </si>
  <si>
    <t>30107</t>
  </si>
  <si>
    <t>绩效工资</t>
  </si>
  <si>
    <t>530922210000000003339</t>
  </si>
  <si>
    <t>社会保障缴费</t>
  </si>
  <si>
    <t>30108</t>
  </si>
  <si>
    <t>机关事业单位基本养老保险缴费</t>
  </si>
  <si>
    <t>2080506</t>
  </si>
  <si>
    <t>机关事业单位职业年金缴费支出</t>
  </si>
  <si>
    <t>30109</t>
  </si>
  <si>
    <t>职业年金缴费</t>
  </si>
  <si>
    <t>30110</t>
  </si>
  <si>
    <t>职工基本医疗保险缴费</t>
  </si>
  <si>
    <t>30112</t>
  </si>
  <si>
    <t>其他社会保障缴费</t>
  </si>
  <si>
    <t>530922210000000003340</t>
  </si>
  <si>
    <t>30113</t>
  </si>
  <si>
    <t>530922251100003762851</t>
  </si>
  <si>
    <t>单位编外人员经费</t>
  </si>
  <si>
    <t>30199</t>
  </si>
  <si>
    <t>其他工资福利支出</t>
  </si>
  <si>
    <t>530922210000000003347</t>
  </si>
  <si>
    <t>一般公用经费</t>
  </si>
  <si>
    <t>30201</t>
  </si>
  <si>
    <t>办公费</t>
  </si>
  <si>
    <t>530922241100002258697</t>
  </si>
  <si>
    <t>公务接待费（一般公用经费）</t>
  </si>
  <si>
    <t>30217</t>
  </si>
  <si>
    <t>30211</t>
  </si>
  <si>
    <t>差旅费</t>
  </si>
  <si>
    <t>30205</t>
  </si>
  <si>
    <t>水费</t>
  </si>
  <si>
    <t>30206</t>
  </si>
  <si>
    <t>电费</t>
  </si>
  <si>
    <t>530922210000000003348</t>
  </si>
  <si>
    <t>职工教育经费</t>
  </si>
  <si>
    <t>30216</t>
  </si>
  <si>
    <t>培训费</t>
  </si>
  <si>
    <t>530922210000000003346</t>
  </si>
  <si>
    <t>工会经费</t>
  </si>
  <si>
    <t>30228</t>
  </si>
  <si>
    <t>530922210000000003343</t>
  </si>
  <si>
    <t>公务用车运行维护费</t>
  </si>
  <si>
    <t>30231</t>
  </si>
  <si>
    <t>530922210000000003344</t>
  </si>
  <si>
    <t>行政人员公务交通补贴</t>
  </si>
  <si>
    <t>30239</t>
  </si>
  <si>
    <t>其他交通费用</t>
  </si>
  <si>
    <t>530922210000000003341</t>
  </si>
  <si>
    <t>离退休费</t>
  </si>
  <si>
    <t>30302</t>
  </si>
  <si>
    <t>退休费</t>
  </si>
  <si>
    <t>530922241100002258696</t>
  </si>
  <si>
    <t>财政部分供养人员生活补助</t>
  </si>
  <si>
    <t>30305</t>
  </si>
  <si>
    <t>生活补助</t>
  </si>
  <si>
    <t>预算05-1表</t>
  </si>
  <si>
    <t>项目分类</t>
  </si>
  <si>
    <t>项目单位</t>
  </si>
  <si>
    <t>经济科目编码</t>
  </si>
  <si>
    <t>经济科目名称</t>
  </si>
  <si>
    <t>本年拨款</t>
  </si>
  <si>
    <t>其中：本次下达</t>
  </si>
  <si>
    <t>2025年春节系列活动专项经费</t>
  </si>
  <si>
    <t>专项业务类</t>
  </si>
  <si>
    <t>530922251100003891958</t>
  </si>
  <si>
    <t>国防教育专项经费</t>
  </si>
  <si>
    <t>530922231100001656729</t>
  </si>
  <si>
    <t>理论教育专项经费</t>
  </si>
  <si>
    <t>530922221100000318105</t>
  </si>
  <si>
    <t>临沧铁塔公司站址资源服务专项经费</t>
  </si>
  <si>
    <t>530922251100003759345</t>
  </si>
  <si>
    <t>人民网宣传服务工作经费</t>
  </si>
  <si>
    <t>530922241100002261222</t>
  </si>
  <si>
    <t>外宣专项工作经费</t>
  </si>
  <si>
    <t>530922231100001325324</t>
  </si>
  <si>
    <t>网络舆情监测服务工作经费</t>
  </si>
  <si>
    <t>530922251100003771545</t>
  </si>
  <si>
    <t>县委常委专项工作经费</t>
  </si>
  <si>
    <t>530922221100000321387</t>
  </si>
  <si>
    <t>新华社新闻供稿及传播合作经费</t>
  </si>
  <si>
    <t>530922241100002260881</t>
  </si>
  <si>
    <t>新时代文明实践工作经费</t>
  </si>
  <si>
    <t>530922251100003760148</t>
  </si>
  <si>
    <t>与云南法制报合作宣传专项经费</t>
  </si>
  <si>
    <t>530922221100000321740</t>
  </si>
  <si>
    <t>云县延安精神研究会专项工作经费</t>
  </si>
  <si>
    <t>530922221100000321794</t>
  </si>
  <si>
    <t>云县应急广播体系项目建设资金</t>
  </si>
  <si>
    <t>530922231100002052025</t>
  </si>
  <si>
    <t>预算05-2表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</si>
  <si>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</si>
  <si>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</si>
  <si>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</si>
  <si>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</si>
  <si>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</si>
  <si>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</si>
  <si>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</si>
  <si>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</si>
  <si>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</si>
  <si>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</si>
  <si>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</si>
  <si>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</si>
  <si>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补助人数</t>
  </si>
  <si>
    <t>=</t>
  </si>
  <si>
    <t>人</t>
  </si>
  <si>
    <t>定量指标</t>
  </si>
  <si>
    <t>反映专项经费补助人数</t>
  </si>
  <si>
    <t>效益指标</t>
  </si>
  <si>
    <t>可持续影响</t>
  </si>
  <si>
    <t>可持续发展</t>
  </si>
  <si>
    <t>100</t>
  </si>
  <si>
    <t>%</t>
  </si>
  <si>
    <t>定性指标</t>
  </si>
  <si>
    <t>反映项目可持续发展</t>
  </si>
  <si>
    <t>满意度指标</t>
  </si>
  <si>
    <t>服务对象满意度</t>
  </si>
  <si>
    <t>群众满意度</t>
  </si>
  <si>
    <t>92</t>
  </si>
  <si>
    <t>反映群众满意度</t>
  </si>
  <si>
    <t>为推动习近平新时代中国特色社会主义思想更加深入人心，进一步加强改进农村基层宣传思想文化工作和精神文明建设，打通宣传群众、教育群众、关心群众、服务群众的“最后一公里”，根据上级相关要求，每年县实践中心、各乡镇实践所、各村（社区）实践站开展完成各类实践活动。完成新时代文明实践智慧云平台运行维护。</t>
  </si>
  <si>
    <t>县实践中心、各乡镇实践所、各村（社区）实践站每年完成活动数总量</t>
  </si>
  <si>
    <t>&gt;=</t>
  </si>
  <si>
    <t>159</t>
  </si>
  <si>
    <t>场</t>
  </si>
  <si>
    <t>质量指标</t>
  </si>
  <si>
    <t>实践中心规定活动、自选活动、特色活动每场次参与人数</t>
  </si>
  <si>
    <t>95</t>
  </si>
  <si>
    <t>人次</t>
  </si>
  <si>
    <t>社会效益</t>
  </si>
  <si>
    <t>年度开展文明实践活动的线上线下参与人数占常住人口的比例</t>
  </si>
  <si>
    <t>50</t>
  </si>
  <si>
    <t>群众对文明实践活动满意度</t>
  </si>
  <si>
    <t>90</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</si>
  <si>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</si>
  <si>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</si>
  <si>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</si>
  <si>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</si>
  <si>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</si>
  <si>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</si>
  <si>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云县延安精神研究会是由我县热心于弘扬延安精神的各界人士和单位自愿结成的学术性、公益性、非营利性的社会组织。在县委宣传部的领导下，紧紧围绕县委的中心工作，服务大局，以研究、宣传、践行弘扬延安精神为己任，充分发挥延安精神研究会的优势。</t>
  </si>
  <si>
    <t>宣传活动举办次数</t>
  </si>
  <si>
    <t>10</t>
  </si>
  <si>
    <t>次</t>
  </si>
  <si>
    <t>反映组织宣传活动次数的情况。</t>
  </si>
  <si>
    <t>认真组织好全县干部群众学习宣传贯彻党的十九届四中全会精神。及时学习宣传好县委通过举办各类培训班、开展宣讲活动等各种形式学习贯彻党的十九大精神的活动的情况；宣传好全县广大干部群众对党的十九大精神的热烈反响和在学习贯彻党的十九大精神过程中涌现出来的成功经验；宣传各行各业、各条战线以党的十九大精神为指导。</t>
  </si>
  <si>
    <t>组织培训期数</t>
  </si>
  <si>
    <t>反映预算部门（单位）组织开展各类培训的期数。</t>
  </si>
  <si>
    <t>培训人员合格率</t>
  </si>
  <si>
    <t>反映预算部门（单位）组织开展各类培训的质量。
培训人员合格率=（合格的学员数量/培训总学员数量）*100%。</t>
  </si>
  <si>
    <t>参训人员理论提升</t>
  </si>
  <si>
    <t>85</t>
  </si>
  <si>
    <t>放映理论教育参训人员能力提升</t>
  </si>
  <si>
    <t>参训人员满意度</t>
  </si>
  <si>
    <t>反映参训人员对培训内容、讲师授课、课程设置和培训效果等的满意度。
参训人员满意度=（对培训整体满意的参训人数/参训总人数）*100%</t>
  </si>
  <si>
    <t>运维推广专题数量</t>
  </si>
  <si>
    <t>个</t>
  </si>
  <si>
    <t>加大云县对外宣传知晓率</t>
  </si>
  <si>
    <t>逐年稳步提升</t>
  </si>
  <si>
    <t>云县对外宣传知晓率</t>
  </si>
  <si>
    <t>群众对平台宣传推广满意度</t>
  </si>
  <si>
    <t>为认真贯彻落实习近平强军思想和党中央、省委、市委关于全民国防教育工作的方针政策和决策部署，统筹好发展与安全两件大事，统筹好经济建设与国防建设两大领域。推动全县全民国防教育工作走深走实。一是开展青少年国防教育活动、二是深入开展国防教育宣讲活动、三是开展社会宣传活动、四是开展人民防空宣传周活动、五是开展网上宣传教育活动、六是开展缅怀纪念活动、七是开展升国旗仪式、
八是开展国防教育主题电影展映活动。</t>
  </si>
  <si>
    <t>开展军训和国防主题电影放映活动，受训和观看学生累计数</t>
  </si>
  <si>
    <t>2500</t>
  </si>
  <si>
    <t>开展军训和国防主题电影放映活动，受训和观看学生累计达到2500余人</t>
  </si>
  <si>
    <t>增强人民群众的国防观念和防空防灾意识，进一步提高全社会的防灾减灾和应急避难能力。</t>
  </si>
  <si>
    <t>维护推广专题数量</t>
  </si>
  <si>
    <t>加大云县对外宣传力</t>
  </si>
  <si>
    <t>租用中国铁塔股份有限公司临沧分公司铁塔资源，实现省、市县地方广播电视节目无线数字化全覆盖，满足地方广播电视信号无线数字化覆盖、满足基层公共文化服务需求。</t>
  </si>
  <si>
    <t>通过站址资源服务，实现地方广播电视无线数字化无线覆盖套数</t>
  </si>
  <si>
    <t>台（套）</t>
  </si>
  <si>
    <t>通过站址资源服务，实现地方广播电视无线数字化无线覆盖套数7套</t>
  </si>
  <si>
    <t>实现地方广播电视无线数字化无线覆盖率达99.23%</t>
  </si>
  <si>
    <t>99.23</t>
  </si>
  <si>
    <t>时效指标</t>
  </si>
  <si>
    <t>确保广播电视信号正常覆盖率</t>
  </si>
  <si>
    <t>确保广播电视信号正常覆盖率达99.23%</t>
  </si>
  <si>
    <t>满足山区、半山区群众收听收看地方广播电视节目需求</t>
  </si>
  <si>
    <t>满足山区、半山区群众收听收看地方广播电视节目需求达到100%</t>
  </si>
  <si>
    <t>确保地方广播电视节目无线数字化稳定覆盖</t>
  </si>
  <si>
    <t>稳定覆盖</t>
  </si>
  <si>
    <t>年</t>
  </si>
  <si>
    <t>群众对基层公共文化服务满意度</t>
  </si>
  <si>
    <t>2025年春节期间，组织书法家协会、美术家协会、摄影家协会，充分展现云县近年来“三个目标”“五大重点工作”“四个动力源”
“三大经济”、绿能云县、乡村振兴等取得的重大成就。</t>
  </si>
  <si>
    <t>活动期间书画摄影作品展示数量</t>
  </si>
  <si>
    <t>220</t>
  </si>
  <si>
    <t>件</t>
  </si>
  <si>
    <t>展示近年取得重大成就，营造浓厚文化氛围</t>
  </si>
  <si>
    <t>社会群众满意度</t>
  </si>
  <si>
    <t>社会群众对展览满意度</t>
  </si>
  <si>
    <t>根据《关于贯彻落实&lt;云南省党委（党组）网络安全工作责任制实施细则&gt;的通知》（临网信委发〔2024〕1号）和市委网信办关于加强网络舆情监测的相关要求，为全面压实网络安全工作责任，引进和采购第三方技防力量支持，持续开展网络舆情监测处置工作，营造云县网络舆情空间清朗健康、为云县经济社会跨越式发展营造良好网络舆论氛围。开展网络舆情24小时监测制，有效引导网络舆论，开展对重大事项决策部署、重要时间节点和敏感时段的网络舆情监测和信息收集，及时掌握苗头性倾向性问题，以及网络舆论趋势，及时做好预警通报和应对工作，及时清理整治网络违法和不良信息，确保网络空间清朗健康，为云县经济社会跨越式发展提供良好网络舆论环境。</t>
  </si>
  <si>
    <t>网络舆情平均每周上报数</t>
  </si>
  <si>
    <t>20</t>
  </si>
  <si>
    <t>条</t>
  </si>
  <si>
    <t>涉云县舆情检索准确率</t>
  </si>
  <si>
    <t>舆情预警转办响应时间</t>
  </si>
  <si>
    <t>&lt;=</t>
  </si>
  <si>
    <t>24</t>
  </si>
  <si>
    <t>小时</t>
  </si>
  <si>
    <t>确保网络意识形态平稳有序、网络空间清朗健康</t>
  </si>
  <si>
    <t>应急广播体系建设数</t>
  </si>
  <si>
    <t>1965</t>
  </si>
  <si>
    <t>应急广播体系建设可持续发展</t>
  </si>
  <si>
    <t>持续稳步提升</t>
  </si>
  <si>
    <t>人民群众满意度</t>
  </si>
  <si>
    <t>云县委宣传部根据部门职责，每年开展大量外宣工作。积极与人民网云南频道、新华社云南分社、、云南日报、云南法制报等各知名新闻平台合作，每年制作拍摄云县宣传片等，着力推进云县对外宣传，每年需要大量外宣经费支出。</t>
  </si>
  <si>
    <t>与其他部门合作开展外宣工作数量</t>
  </si>
  <si>
    <t>外宣工作可持续发展</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</si>
  <si>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</si>
  <si>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</si>
  <si>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</si>
  <si>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</si>
  <si>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</si>
  <si>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</si>
  <si>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</si>
  <si>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</si>
  <si>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</si>
  <si>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</si>
  <si>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</si>
  <si>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</si>
  <si>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</si>
  <si>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</si>
  <si>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车辆维修和保养服务费</t>
  </si>
  <si>
    <t>车辆维修和保养服务</t>
  </si>
  <si>
    <t>辆</t>
  </si>
  <si>
    <t>机动车保险费</t>
  </si>
  <si>
    <t>机动车保险服务</t>
  </si>
  <si>
    <t>车辆燃油费</t>
  </si>
  <si>
    <t>汽油</t>
  </si>
  <si>
    <t>升</t>
  </si>
  <si>
    <t>办公电脑</t>
  </si>
  <si>
    <t>台式计算机</t>
  </si>
  <si>
    <t>台</t>
  </si>
  <si>
    <t>打印机</t>
  </si>
  <si>
    <t>A4黑白打印机</t>
  </si>
  <si>
    <t>元</t>
  </si>
  <si>
    <t>复印纸</t>
  </si>
  <si>
    <t>预算08表</t>
  </si>
  <si>
    <t>政府购买服务项目</t>
  </si>
  <si>
    <t>政府购买服务目录</t>
  </si>
  <si>
    <t>说明：本单位本年度无政府购买服务预算支出，因此公开空表。</t>
  </si>
  <si>
    <t>预算09-1表</t>
  </si>
  <si>
    <t>单位名称（项目）</t>
  </si>
  <si>
    <t>地区</t>
  </si>
  <si>
    <t>政府性基金</t>
  </si>
  <si>
    <t>-</t>
  </si>
  <si>
    <t>说明：本单位本年度无县对下转移支付预算支出，因此公开空表。</t>
  </si>
  <si>
    <t>预算09-2表</t>
  </si>
  <si>
    <t>预算10表</t>
  </si>
  <si>
    <t>资产类别</t>
  </si>
  <si>
    <t>资产分类代码.名称</t>
  </si>
  <si>
    <t>资产名称</t>
  </si>
  <si>
    <t>计量单位</t>
  </si>
  <si>
    <t>财政部门批复数（元）</t>
  </si>
  <si>
    <t>单价</t>
  </si>
  <si>
    <t>金额</t>
  </si>
  <si>
    <t>说明：本单位本年度无新增资产预算支出，因此公开空表。</t>
  </si>
  <si>
    <t>预算11表</t>
  </si>
  <si>
    <t>上级补助</t>
  </si>
  <si>
    <t>说明：本单位本年度无转移支付补助项目预算支出，因此公开空表。</t>
  </si>
  <si>
    <t>预算12表</t>
  </si>
  <si>
    <t>项目级次</t>
  </si>
  <si>
    <t>311 专项业务类</t>
  </si>
  <si>
    <t>本级</t>
  </si>
  <si>
    <t/>
  </si>
  <si>
    <t>说明：本单位本年度无政府性基金预算支出，因此公开空表。</t>
  </si>
  <si>
    <t>云县应急广播项目在县人民政府的关心支持下，于 2023 年6 月启动建设，同年 11 月通过省、市两级实地验收并正式投入使用。共建成 1 个县级应急广播指挥中心、12 乡（镇）应急广播前端、194 个行政村（社区）应急广播前端、1757 个自然村应急广播终端、10 个避难场所应急广播终端。应急广播体系项目建成后，较好地发挥了“平时”作用，打通了城乡应急信息发布的“最后一公里”，共播发安全生产、防灾减灾等科普信息 598 小时 6932 条，为全县自然灾害等突发应急响应提供了可靠保障，群众满意度达 99%以上。已成为国家基本公共服务和基层意识形态领域阵地的重要组成部分。</t>
  </si>
  <si>
    <t>为进一步提升云县的影响力和美誉度,打好对外宣传主动战,及时宣传云县各级各部门的学习动态,全方位多角度宣传云县全面贯彻落实党的十九届四中全会精神和习近平新时代中国特色社会主义思想,为推动云县巩固拓展脱贫攻坚成果、跨越发展提供强大的舆论支持,与云南坤朋文化传播有限公司,提供文化宣传咨询策划服务。</t>
  </si>
  <si>
    <t>为进一步提升云县的影响力和美誉度,打好对外宣传主动战,及时宣传云县各级各部门的学习动态,全方位多角度宣传云县全面贯彻落实党的历届全会精神和习近平新时代中国特色社会主义思想,为推动云县巩固拓展脱贫攻坚成果、跨越发展提供强大的舆论支持,与人民网股份有限公司云南分公司合作,提供文化宣传咨询策划服务。</t>
  </si>
  <si>
    <t>为进一步提升云县的影响力和美誉度,打好对外宣传主动战,及时宣传云县各级各部门的学习动态,全方位多角度宣传云县全面贯彻落实党的历届全会精神和习近平新时代中国特色社会主义思想,为推动云县巩固拓展脱贫攻坚成果、跨越发展提供强大的舆论支持,与中国新闻发展有限责任公司云南分公司合作,提供文化宣传咨询策划服务.</t>
  </si>
  <si>
    <t>根据2013年10月8日召开十二届县委第四十一次常委会会议决定，县委常委每人每年安排专项工作经费4万元。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</si>
</sst>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hh:mm:ss"/>
    <numFmt numFmtId="178" formatCode="yyyy\-mm\-dd"/>
    <numFmt numFmtId="179" formatCode="yyyy\-mm\-dd\ hh:mm:ss"/>
    <numFmt numFmtId="180" formatCode="#,##0;\-#,##0;;@"/>
  </numFmts>
  <fonts count="33">
    <font>
      <sz val="9"/>
      <color rgb="FF000000"/>
      <name val="Microsoft YaHei UI"/>
      <charset val="134"/>
    </font>
    <font>
      <sz val="11"/>
      <name val="宋体"/>
      <family val="3"/>
      <charset val="134"/>
      <scheme val="minor"/>
    </font>
    <font>
      <sz val="9"/>
      <name val="Microsoft YaHei UI"/>
      <family val="2"/>
      <charset val="134"/>
    </font>
    <font>
      <sz val="10"/>
      <color rgb="FF000000"/>
      <name val="宋体"/>
      <family val="3"/>
      <charset val="134"/>
    </font>
    <font>
      <sz val="22"/>
      <color rgb="FF000000"/>
      <name val="方正小标宋简体"/>
      <charset val="134"/>
    </font>
    <font>
      <b/>
      <sz val="23"/>
      <color rgb="FF000000"/>
      <name val="宋体"/>
      <family val="3"/>
      <charset val="134"/>
    </font>
    <font>
      <sz val="9"/>
      <color rgb="FF000000"/>
      <name val="宋体"/>
      <family val="3"/>
      <charset val="134"/>
    </font>
    <font>
      <sz val="11"/>
      <color rgb="FF000000"/>
      <name val="宋体"/>
      <family val="3"/>
      <charset val="134"/>
    </font>
    <font>
      <sz val="9"/>
      <name val="宋体"/>
      <family val="3"/>
      <charset val="134"/>
    </font>
    <font>
      <sz val="10"/>
      <name val="宋体"/>
      <family val="3"/>
      <charset val="134"/>
    </font>
    <font>
      <sz val="22"/>
      <name val="方正小标宋简体"/>
      <charset val="134"/>
    </font>
    <font>
      <sz val="10"/>
      <color rgb="FFFFFFFF"/>
      <name val="宋体"/>
      <family val="3"/>
      <charset val="134"/>
    </font>
    <font>
      <b/>
      <sz val="21"/>
      <color rgb="FF000000"/>
      <name val="宋体"/>
      <family val="3"/>
      <charset val="134"/>
    </font>
    <font>
      <sz val="11"/>
      <color theme="1"/>
      <name val="宋体"/>
      <family val="3"/>
      <charset val="134"/>
      <scheme val="minor"/>
    </font>
    <font>
      <sz val="10"/>
      <color theme="1"/>
      <name val="宋体"/>
      <family val="3"/>
      <charset val="134"/>
    </font>
    <font>
      <sz val="11"/>
      <color theme="1"/>
      <name val="宋体"/>
      <family val="3"/>
      <charset val="134"/>
    </font>
    <font>
      <sz val="11.25"/>
      <color rgb="FF000000"/>
      <name val="宋体"/>
      <family val="3"/>
      <charset val="134"/>
    </font>
    <font>
      <sz val="12"/>
      <color theme="1"/>
      <name val="宋体"/>
      <family val="3"/>
      <charset val="134"/>
    </font>
    <font>
      <sz val="12"/>
      <color rgb="FF000000"/>
      <name val="宋体"/>
      <family val="3"/>
      <charset val="134"/>
    </font>
    <font>
      <sz val="9"/>
      <color theme="1"/>
      <name val="宋体"/>
      <family val="3"/>
      <charset val="134"/>
    </font>
    <font>
      <sz val="21"/>
      <color rgb="FF000000"/>
      <name val="宋体"/>
      <family val="3"/>
      <charset val="134"/>
    </font>
    <font>
      <sz val="20"/>
      <color rgb="FF000000"/>
      <name val="宋体"/>
      <family val="3"/>
      <charset val="134"/>
    </font>
    <font>
      <b/>
      <sz val="10"/>
      <color rgb="FF000000"/>
      <name val="宋体"/>
      <family val="3"/>
      <charset val="134"/>
    </font>
    <font>
      <sz val="10"/>
      <name val="宋体"/>
      <family val="3"/>
      <charset val="134"/>
    </font>
    <font>
      <b/>
      <sz val="9"/>
      <name val="宋体"/>
      <family val="3"/>
      <charset val="134"/>
    </font>
    <font>
      <sz val="10"/>
      <color rgb="FF000000"/>
      <name val="Arial"/>
      <family val="2"/>
    </font>
    <font>
      <sz val="28"/>
      <color rgb="FF000000"/>
      <name val="宋体"/>
      <family val="3"/>
      <charset val="134"/>
    </font>
    <font>
      <sz val="10"/>
      <color rgb="FF000000"/>
      <name val="Microsoft YaHei UI"/>
      <family val="2"/>
      <charset val="134"/>
    </font>
    <font>
      <sz val="30"/>
      <color rgb="FF000000"/>
      <name val="宋体"/>
      <family val="3"/>
      <charset val="134"/>
    </font>
    <font>
      <sz val="19"/>
      <color rgb="FF000000"/>
      <name val="宋体"/>
      <family val="3"/>
      <charset val="134"/>
    </font>
    <font>
      <b/>
      <sz val="11"/>
      <color rgb="FF000000"/>
      <name val="宋体"/>
      <family val="3"/>
      <charset val="134"/>
    </font>
    <font>
      <b/>
      <sz val="9"/>
      <color rgb="FF000000"/>
      <name val="宋体"/>
      <family val="3"/>
      <charset val="134"/>
    </font>
    <font>
      <sz val="9"/>
      <name val="Microsoft YaHei UI"/>
      <family val="2"/>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alignment vertical="top"/>
      <protection locked="0"/>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4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7" fillId="0" borderId="0" xfId="0" applyFont="1" applyAlignment="1" applyProtection="1">
      <alignment vertical="center"/>
    </xf>
    <xf numFmtId="0" fontId="7"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2" applyNumberFormat="1" applyFont="1" applyBorder="1" applyProtection="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9" fillId="0" borderId="0" xfId="9" applyFont="1" applyFill="1" applyBorder="1" applyAlignment="1" applyProtection="1"/>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3" fillId="0" borderId="0" xfId="0" applyFont="1" applyAlignment="1" applyProtection="1">
      <alignment horizontal="right"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8" applyNumberFormat="1" applyFont="1" applyBorder="1" applyProtection="1">
      <alignment horizontal="right"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7" fillId="0" borderId="0" xfId="0" applyFont="1" applyAlignment="1" applyProtection="1">
      <alignmen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7" fillId="0" borderId="0" xfId="0" applyFont="1" applyAlignmen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3" fillId="0" borderId="0" xfId="0" applyFont="1">
      <alignment vertical="top"/>
      <protection locked="0"/>
    </xf>
    <xf numFmtId="49" fontId="3" fillId="0" borderId="0" xfId="0" applyNumberFormat="1" applyFont="1" applyAlignment="1">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3" fillId="0" borderId="7" xfId="0" applyFont="1" applyBorder="1" applyAlignment="1">
      <alignment horizontal="left" vertical="center" wrapText="1" indent="1"/>
      <protection locked="0"/>
    </xf>
    <xf numFmtId="0" fontId="3" fillId="0" borderId="7" xfId="0" applyFont="1" applyBorder="1" applyAlignment="1">
      <alignment horizontal="left" vertical="center" wrapText="1" indent="2"/>
      <protection locked="0"/>
    </xf>
    <xf numFmtId="0" fontId="27" fillId="0" borderId="0" xfId="0" applyFont="1" applyAlignment="1" applyProtection="1"/>
    <xf numFmtId="0" fontId="3" fillId="0" borderId="11" xfId="0" applyFont="1" applyBorder="1" applyAlignment="1" applyProtection="1">
      <alignment horizontal="center" vertical="center" wrapText="1"/>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25" fillId="0" borderId="0" xfId="0" applyFont="1" applyProtection="1">
      <alignment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quotePrefix="1" applyFont="1" applyBorder="1" applyAlignment="1" applyProtection="1">
      <alignment horizontal="left" vertical="center" wrapText="1" indent="1"/>
    </xf>
    <xf numFmtId="0" fontId="3" fillId="0" borderId="7" xfId="0" quotePrefix="1" applyFont="1" applyBorder="1" applyAlignment="1" applyProtection="1">
      <alignment horizontal="left" vertical="center" wrapText="1" indent="2"/>
    </xf>
    <xf numFmtId="0" fontId="6" fillId="0" borderId="6" xfId="0" quotePrefix="1" applyFont="1" applyBorder="1" applyAlignment="1" applyProtection="1">
      <alignment horizontal="left" vertical="center" wrapText="1" indent="2"/>
    </xf>
    <xf numFmtId="0" fontId="6" fillId="0" borderId="7" xfId="0" applyFont="1" applyBorder="1" applyAlignment="1">
      <alignment vertical="center" wrapText="1"/>
      <protection locked="0"/>
    </xf>
    <xf numFmtId="0" fontId="4" fillId="0" borderId="0" xfId="0" applyFont="1" applyAlignment="1" applyProtection="1">
      <alignment horizontal="center" vertical="center"/>
    </xf>
    <xf numFmtId="0" fontId="29" fillId="0" borderId="0" xfId="0" applyFont="1" applyAlignment="1" applyProtection="1">
      <alignment horizontal="center" vertical="top"/>
    </xf>
    <xf numFmtId="0" fontId="6" fillId="0" borderId="0" xfId="0" applyFont="1" applyAlignment="1" applyProtection="1">
      <alignment horizontal="left" vertical="center"/>
    </xf>
    <xf numFmtId="0" fontId="30" fillId="0" borderId="0" xfId="0" applyFont="1" applyAlignment="1" applyProtection="1">
      <alignment horizontal="center"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3" fillId="0" borderId="1" xfId="0" applyFont="1" applyBorder="1" applyAlignment="1">
      <alignment horizontal="center" vertical="center" wrapText="1"/>
      <protection locked="0"/>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9" xfId="0" applyFont="1" applyBorder="1" applyAlignment="1">
      <alignment horizontal="center" vertical="center" wrapText="1"/>
      <protection locked="0"/>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0" xfId="0" applyFont="1" applyBorder="1" applyAlignment="1">
      <alignment horizontal="center" vertical="center" wrapText="1"/>
      <protection locked="0"/>
    </xf>
    <xf numFmtId="0" fontId="3" fillId="0" borderId="11" xfId="0" applyFont="1" applyBorder="1" applyAlignment="1" applyProtection="1">
      <alignment horizontal="center" vertical="center"/>
    </xf>
    <xf numFmtId="0" fontId="4" fillId="0" borderId="0" xfId="0" applyFont="1" applyAlignment="1">
      <alignment horizontal="center" vertical="center"/>
      <protection locked="0"/>
    </xf>
    <xf numFmtId="0" fontId="28" fillId="0" borderId="0" xfId="0" applyFont="1" applyAlignment="1" applyProtection="1">
      <alignment horizontal="center" vertical="center"/>
    </xf>
    <xf numFmtId="0" fontId="28" fillId="0" borderId="0" xfId="0" applyFont="1" applyAlignment="1">
      <alignment horizontal="center" vertical="center"/>
      <protection locked="0"/>
    </xf>
    <xf numFmtId="0" fontId="7" fillId="0" borderId="0" xfId="0" applyFont="1" applyAlignment="1" applyProtection="1"/>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2" borderId="4" xfId="0" applyFont="1" applyFill="1" applyBorder="1" applyAlignment="1">
      <alignment horizontal="center" vertical="center" wrapText="1"/>
      <protection locked="0"/>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0" xfId="0" applyFont="1" applyAlignment="1" applyProtection="1">
      <alignment wrapText="1"/>
    </xf>
    <xf numFmtId="0" fontId="3" fillId="0" borderId="0" xfId="0" applyFont="1" applyAlignment="1" applyProtection="1"/>
    <xf numFmtId="0" fontId="7" fillId="0" borderId="3"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7" fillId="0" borderId="3" xfId="0" applyFont="1" applyBorder="1" applyAlignment="1" applyProtection="1">
      <alignment horizontal="center" vertical="center"/>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7" fillId="0" borderId="1"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21" fillId="0" borderId="0" xfId="0" applyFont="1" applyAlignment="1" applyProtection="1">
      <alignment horizontal="center" vertical="center"/>
    </xf>
    <xf numFmtId="0" fontId="6" fillId="0" borderId="0" xfId="0" applyFont="1" applyAlignment="1">
      <alignment horizontal="left" vertical="center"/>
      <protection locked="0"/>
    </xf>
    <xf numFmtId="0" fontId="22" fillId="0" borderId="0" xfId="0" applyFont="1" applyAlignment="1" applyProtection="1">
      <alignment horizontal="center" vertical="center"/>
    </xf>
    <xf numFmtId="0" fontId="7" fillId="0" borderId="1" xfId="0" applyFont="1" applyBorder="1" applyAlignment="1">
      <alignment horizontal="center" vertical="center"/>
      <protection locked="0"/>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3" fillId="0" borderId="0" xfId="0" applyNumberFormat="1" applyFont="1" applyAlignment="1" applyProtection="1"/>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2" xfId="0"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5" fillId="0" borderId="0" xfId="0" applyFont="1" applyAlignment="1">
      <alignment horizontal="center" vertical="center"/>
      <protection locked="0"/>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7"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5" fillId="0" borderId="6" xfId="0" applyFont="1" applyBorder="1" applyAlignment="1">
      <alignment horizontal="center" vertical="center" wrapText="1"/>
      <protection locked="0"/>
    </xf>
    <xf numFmtId="0" fontId="3" fillId="0" borderId="2"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xf>
    <xf numFmtId="0" fontId="7" fillId="0" borderId="6" xfId="0" applyFont="1" applyBorder="1" applyAlignment="1">
      <alignment horizontal="center" vertical="center"/>
      <protection locked="0"/>
    </xf>
    <xf numFmtId="0" fontId="7" fillId="0" borderId="5" xfId="0" applyFont="1" applyBorder="1" applyAlignment="1">
      <alignment horizontal="center" vertical="center"/>
      <protection locked="0"/>
    </xf>
    <xf numFmtId="0" fontId="5" fillId="0" borderId="0" xfId="0" applyFont="1" applyAlignment="1" applyProtection="1">
      <alignment horizontal="center" vertical="center"/>
    </xf>
    <xf numFmtId="0" fontId="7" fillId="0" borderId="0" xfId="0" applyFont="1" applyAlignment="1">
      <alignment horizontal="left" vertical="center"/>
      <protection locked="0"/>
    </xf>
    <xf numFmtId="0" fontId="7" fillId="0" borderId="3" xfId="0" applyFont="1" applyBorder="1" applyAlignment="1">
      <alignment horizontal="center"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8"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0" borderId="1"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Alignment="1" applyProtection="1">
      <alignment horizontal="left" vertical="center"/>
    </xf>
    <xf numFmtId="0" fontId="6" fillId="0" borderId="7" xfId="0" applyFont="1" applyBorder="1" applyAlignment="1">
      <alignment horizontal="left" vertical="center" wrapText="1"/>
      <protection locked="0"/>
    </xf>
    <xf numFmtId="0" fontId="6" fillId="0" borderId="7" xfId="0" quotePrefix="1" applyFont="1" applyBorder="1" applyAlignment="1" applyProtection="1">
      <alignment horizontal="left" vertical="center" wrapText="1" indent="2"/>
    </xf>
    <xf numFmtId="0" fontId="3" fillId="0" borderId="0" xfId="0" applyFont="1" applyAlignment="1" applyProtection="1">
      <alignment vertical="center"/>
    </xf>
    <xf numFmtId="0" fontId="6" fillId="0" borderId="0" xfId="0" applyFont="1">
      <alignment vertical="top"/>
      <protection locked="0"/>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11" fillId="0" borderId="0" xfId="0" applyFont="1" applyAlignment="1">
      <alignment horizontal="right"/>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11" xfId="0" applyFont="1" applyBorder="1" applyAlignment="1">
      <alignment horizontal="center" vertical="center"/>
      <protection locked="0"/>
    </xf>
    <xf numFmtId="0" fontId="10" fillId="0" borderId="0" xfId="0" applyFont="1" applyAlignment="1">
      <alignment horizontal="center" vertical="center" wrapText="1"/>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1" xfId="0" applyFont="1" applyBorder="1" applyAlignment="1" applyProtection="1">
      <alignment horizontal="right" vertical="center"/>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lignment horizontal="center" vertical="center" wrapText="1"/>
      <protection locked="0"/>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7" fillId="0" borderId="0" xfId="0" applyFont="1" applyAlignment="1">
      <protection locked="0"/>
    </xf>
    <xf numFmtId="0" fontId="6" fillId="0" borderId="13" xfId="0" applyFont="1" applyBorder="1" applyAlignment="1">
      <alignment horizontal="left" vertical="center"/>
      <protection locked="0"/>
    </xf>
    <xf numFmtId="0" fontId="7" fillId="0" borderId="9" xfId="0" applyFont="1" applyBorder="1" applyAlignment="1">
      <alignment horizontal="center" vertical="center" wrapText="1"/>
      <protection locked="0"/>
    </xf>
    <xf numFmtId="0" fontId="3" fillId="0" borderId="0" xfId="0" applyFont="1" applyAlignment="1" applyProtection="1">
      <alignment horizontal="right" wrapText="1"/>
    </xf>
    <xf numFmtId="0" fontId="7" fillId="0" borderId="2" xfId="0" applyFont="1" applyBorder="1" applyAlignment="1" applyProtection="1">
      <alignment horizontal="center" vertical="center" wrapText="1"/>
    </xf>
    <xf numFmtId="0" fontId="6" fillId="0" borderId="2"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cellXfs>
  <cellStyles count="10">
    <cellStyle name="DateStyle" xfId="5" xr:uid="{00000000-0005-0000-0000-000035000000}"/>
    <cellStyle name="DateTimeStyle" xfId="6" xr:uid="{00000000-0005-0000-0000-000036000000}"/>
    <cellStyle name="IntegralNumberStyle" xfId="8" xr:uid="{00000000-0005-0000-0000-000038000000}"/>
    <cellStyle name="MoneyStyle" xfId="3" xr:uid="{00000000-0005-0000-0000-000033000000}"/>
    <cellStyle name="Normal" xfId="9" xr:uid="{00000000-0005-0000-0000-000039000000}"/>
    <cellStyle name="NumberStyle" xfId="1" xr:uid="{00000000-0005-0000-0000-000031000000}"/>
    <cellStyle name="PercentStyle" xfId="7" xr:uid="{00000000-0005-0000-0000-000037000000}"/>
    <cellStyle name="TextStyle" xfId="2" xr:uid="{00000000-0005-0000-0000-000032000000}"/>
    <cellStyle name="TimeStyle" xfId="4" xr:uid="{00000000-0005-0000-0000-00003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9"/>
  <sheetViews>
    <sheetView showZeros="0" workbookViewId="0">
      <pane ySplit="1" topLeftCell="A2" activePane="bottomLeft" state="frozen"/>
      <selection pane="bottomLeft" activeCell="B44" sqref="B44"/>
    </sheetView>
  </sheetViews>
  <sheetFormatPr defaultColWidth="9.1796875" defaultRowHeight="12" customHeight="1"/>
  <cols>
    <col min="1" max="1" width="31.81640625" customWidth="1"/>
    <col min="2" max="2" width="35.54296875" customWidth="1"/>
    <col min="3" max="3" width="36.54296875" customWidth="1"/>
    <col min="4" max="4" width="33.81640625" customWidth="1"/>
  </cols>
  <sheetData>
    <row r="1" spans="1:4" ht="12" customHeight="1">
      <c r="A1" s="1"/>
      <c r="B1" s="1"/>
      <c r="C1" s="1"/>
      <c r="D1" s="1"/>
    </row>
    <row r="2" spans="1:4" ht="15" customHeight="1">
      <c r="D2" s="22" t="s">
        <v>0</v>
      </c>
    </row>
    <row r="3" spans="1:4" ht="36" customHeight="1">
      <c r="A3" s="116" t="str">
        <f>"2025"&amp;"年部门财务收支预算总表"</f>
        <v>2025年部门财务收支预算总表</v>
      </c>
      <c r="B3" s="117"/>
      <c r="C3" s="117"/>
      <c r="D3" s="117"/>
    </row>
    <row r="4" spans="1:4" ht="18.75" customHeight="1">
      <c r="A4" s="118" t="str">
        <f>"单位名称："&amp;"中国共产党云县委员会宣传部"</f>
        <v>单位名称：中国共产党云县委员会宣传部</v>
      </c>
      <c r="B4" s="119"/>
      <c r="C4" s="106"/>
      <c r="D4" s="22" t="s">
        <v>1</v>
      </c>
    </row>
    <row r="5" spans="1:4" ht="18.75" customHeight="1">
      <c r="A5" s="120" t="s">
        <v>2</v>
      </c>
      <c r="B5" s="121"/>
      <c r="C5" s="120" t="s">
        <v>3</v>
      </c>
      <c r="D5" s="121"/>
    </row>
    <row r="6" spans="1:4" ht="18.75" customHeight="1">
      <c r="A6" s="122" t="s">
        <v>4</v>
      </c>
      <c r="B6" s="122" t="str">
        <f t="shared" ref="B6:D6" si="0">"2025"&amp;"年预算数"</f>
        <v>2025年预算数</v>
      </c>
      <c r="C6" s="122" t="s">
        <v>5</v>
      </c>
      <c r="D6" s="122" t="str">
        <f t="shared" si="0"/>
        <v>2025年预算数</v>
      </c>
    </row>
    <row r="7" spans="1:4" ht="18.75" customHeight="1">
      <c r="A7" s="123"/>
      <c r="B7" s="123"/>
      <c r="C7" s="123"/>
      <c r="D7" s="123"/>
    </row>
    <row r="8" spans="1:4" ht="18.75" customHeight="1">
      <c r="A8" s="70" t="s">
        <v>6</v>
      </c>
      <c r="B8" s="12">
        <v>8595370.0299999993</v>
      </c>
      <c r="C8" s="70" t="s">
        <v>7</v>
      </c>
      <c r="D8" s="12">
        <v>7047818.3200000003</v>
      </c>
    </row>
    <row r="9" spans="1:4" ht="18.75" customHeight="1">
      <c r="A9" s="70" t="s">
        <v>8</v>
      </c>
      <c r="B9" s="12"/>
      <c r="C9" s="70" t="s">
        <v>9</v>
      </c>
      <c r="D9" s="12"/>
    </row>
    <row r="10" spans="1:4" ht="18.75" customHeight="1">
      <c r="A10" s="70" t="s">
        <v>10</v>
      </c>
      <c r="B10" s="12"/>
      <c r="C10" s="70" t="s">
        <v>11</v>
      </c>
      <c r="D10" s="12"/>
    </row>
    <row r="11" spans="1:4" ht="18.75" customHeight="1">
      <c r="A11" s="70" t="s">
        <v>12</v>
      </c>
      <c r="B11" s="12"/>
      <c r="C11" s="70" t="s">
        <v>13</v>
      </c>
      <c r="D11" s="12"/>
    </row>
    <row r="12" spans="1:4" ht="18.75" customHeight="1">
      <c r="A12" s="107" t="s">
        <v>14</v>
      </c>
      <c r="B12" s="12"/>
      <c r="C12" s="89" t="s">
        <v>15</v>
      </c>
      <c r="D12" s="12"/>
    </row>
    <row r="13" spans="1:4" ht="18.75" customHeight="1">
      <c r="A13" s="92" t="s">
        <v>16</v>
      </c>
      <c r="B13" s="12"/>
      <c r="C13" s="91" t="s">
        <v>17</v>
      </c>
      <c r="D13" s="12"/>
    </row>
    <row r="14" spans="1:4" ht="18.75" customHeight="1">
      <c r="A14" s="92" t="s">
        <v>18</v>
      </c>
      <c r="B14" s="12"/>
      <c r="C14" s="91" t="s">
        <v>19</v>
      </c>
      <c r="D14" s="12"/>
    </row>
    <row r="15" spans="1:4" ht="18.75" customHeight="1">
      <c r="A15" s="92" t="s">
        <v>20</v>
      </c>
      <c r="B15" s="12"/>
      <c r="C15" s="91" t="s">
        <v>21</v>
      </c>
      <c r="D15" s="12">
        <v>790906.92</v>
      </c>
    </row>
    <row r="16" spans="1:4" ht="18.75" customHeight="1">
      <c r="A16" s="92" t="s">
        <v>22</v>
      </c>
      <c r="B16" s="12"/>
      <c r="C16" s="91" t="s">
        <v>23</v>
      </c>
      <c r="D16" s="12">
        <v>293280.15000000002</v>
      </c>
    </row>
    <row r="17" spans="1:4" ht="18.75" customHeight="1">
      <c r="A17" s="92" t="s">
        <v>24</v>
      </c>
      <c r="B17" s="12"/>
      <c r="C17" s="92" t="s">
        <v>25</v>
      </c>
      <c r="D17" s="12"/>
    </row>
    <row r="18" spans="1:4" ht="18.75" customHeight="1">
      <c r="A18" s="92" t="s">
        <v>26</v>
      </c>
      <c r="B18" s="12"/>
      <c r="C18" s="92" t="s">
        <v>27</v>
      </c>
      <c r="D18" s="12"/>
    </row>
    <row r="19" spans="1:4" ht="18.75" customHeight="1">
      <c r="A19" s="93" t="s">
        <v>26</v>
      </c>
      <c r="B19" s="12"/>
      <c r="C19" s="91" t="s">
        <v>28</v>
      </c>
      <c r="D19" s="12"/>
    </row>
    <row r="20" spans="1:4" ht="18.75" customHeight="1">
      <c r="A20" s="93" t="s">
        <v>26</v>
      </c>
      <c r="B20" s="12"/>
      <c r="C20" s="91" t="s">
        <v>29</v>
      </c>
      <c r="D20" s="12"/>
    </row>
    <row r="21" spans="1:4" ht="18.75" customHeight="1">
      <c r="A21" s="93" t="s">
        <v>26</v>
      </c>
      <c r="B21" s="12"/>
      <c r="C21" s="91" t="s">
        <v>30</v>
      </c>
      <c r="D21" s="12"/>
    </row>
    <row r="22" spans="1:4" ht="18.75" customHeight="1">
      <c r="A22" s="93" t="s">
        <v>26</v>
      </c>
      <c r="B22" s="12"/>
      <c r="C22" s="91" t="s">
        <v>31</v>
      </c>
      <c r="D22" s="12"/>
    </row>
    <row r="23" spans="1:4" ht="18.75" customHeight="1">
      <c r="A23" s="93" t="s">
        <v>26</v>
      </c>
      <c r="B23" s="12"/>
      <c r="C23" s="91" t="s">
        <v>32</v>
      </c>
      <c r="D23" s="12"/>
    </row>
    <row r="24" spans="1:4" ht="18.75" customHeight="1">
      <c r="A24" s="93" t="s">
        <v>26</v>
      </c>
      <c r="B24" s="12"/>
      <c r="C24" s="91" t="s">
        <v>33</v>
      </c>
      <c r="D24" s="12"/>
    </row>
    <row r="25" spans="1:4" ht="18.75" customHeight="1">
      <c r="A25" s="93" t="s">
        <v>26</v>
      </c>
      <c r="B25" s="12"/>
      <c r="C25" s="91" t="s">
        <v>34</v>
      </c>
      <c r="D25" s="12"/>
    </row>
    <row r="26" spans="1:4" ht="18.75" customHeight="1">
      <c r="A26" s="93" t="s">
        <v>26</v>
      </c>
      <c r="B26" s="12"/>
      <c r="C26" s="91" t="s">
        <v>35</v>
      </c>
      <c r="D26" s="12">
        <v>463364.64</v>
      </c>
    </row>
    <row r="27" spans="1:4" ht="18.75" customHeight="1">
      <c r="A27" s="93" t="s">
        <v>26</v>
      </c>
      <c r="B27" s="12"/>
      <c r="C27" s="91" t="s">
        <v>36</v>
      </c>
      <c r="D27" s="12"/>
    </row>
    <row r="28" spans="1:4" ht="18.75" customHeight="1">
      <c r="A28" s="93" t="s">
        <v>26</v>
      </c>
      <c r="B28" s="12"/>
      <c r="C28" s="91" t="s">
        <v>37</v>
      </c>
      <c r="D28" s="12"/>
    </row>
    <row r="29" spans="1:4" ht="18.75" customHeight="1">
      <c r="A29" s="93" t="s">
        <v>26</v>
      </c>
      <c r="B29" s="12"/>
      <c r="C29" s="91" t="s">
        <v>38</v>
      </c>
      <c r="D29" s="12"/>
    </row>
    <row r="30" spans="1:4" ht="18.75" customHeight="1">
      <c r="A30" s="93" t="s">
        <v>26</v>
      </c>
      <c r="B30" s="12"/>
      <c r="C30" s="91" t="s">
        <v>39</v>
      </c>
      <c r="D30" s="12"/>
    </row>
    <row r="31" spans="1:4" ht="18.75" customHeight="1">
      <c r="A31" s="94" t="s">
        <v>26</v>
      </c>
      <c r="B31" s="12"/>
      <c r="C31" s="92" t="s">
        <v>40</v>
      </c>
      <c r="D31" s="12"/>
    </row>
    <row r="32" spans="1:4" ht="18.75" customHeight="1">
      <c r="A32" s="94" t="s">
        <v>26</v>
      </c>
      <c r="B32" s="12"/>
      <c r="C32" s="92" t="s">
        <v>41</v>
      </c>
      <c r="D32" s="12"/>
    </row>
    <row r="33" spans="1:4" ht="18.75" customHeight="1">
      <c r="A33" s="94" t="s">
        <v>26</v>
      </c>
      <c r="B33" s="12"/>
      <c r="C33" s="92" t="s">
        <v>42</v>
      </c>
      <c r="D33" s="12"/>
    </row>
    <row r="34" spans="1:4" ht="18.75" customHeight="1">
      <c r="A34" s="108"/>
      <c r="B34" s="95"/>
      <c r="C34" s="92" t="s">
        <v>43</v>
      </c>
      <c r="D34" s="12"/>
    </row>
    <row r="35" spans="1:4" ht="18.75" customHeight="1">
      <c r="A35" s="108" t="s">
        <v>44</v>
      </c>
      <c r="B35" s="95">
        <f>SUM(B8:B12)</f>
        <v>8595370.0299999993</v>
      </c>
      <c r="C35" s="109" t="s">
        <v>45</v>
      </c>
      <c r="D35" s="95">
        <v>8595370.0299999993</v>
      </c>
    </row>
    <row r="36" spans="1:4" ht="18.75" customHeight="1">
      <c r="A36" s="110" t="s">
        <v>46</v>
      </c>
      <c r="B36" s="12"/>
      <c r="C36" s="70" t="s">
        <v>47</v>
      </c>
      <c r="D36" s="12"/>
    </row>
    <row r="37" spans="1:4" ht="18.75" customHeight="1">
      <c r="A37" s="110" t="s">
        <v>48</v>
      </c>
      <c r="B37" s="12"/>
      <c r="C37" s="70" t="s">
        <v>48</v>
      </c>
      <c r="D37" s="12"/>
    </row>
    <row r="38" spans="1:4" ht="18.75" customHeight="1">
      <c r="A38" s="110" t="s">
        <v>49</v>
      </c>
      <c r="B38" s="12">
        <f>B36-B37</f>
        <v>0</v>
      </c>
      <c r="C38" s="70" t="s">
        <v>50</v>
      </c>
      <c r="D38" s="12"/>
    </row>
    <row r="39" spans="1:4" ht="18.75" customHeight="1">
      <c r="A39" s="111" t="s">
        <v>51</v>
      </c>
      <c r="B39" s="95">
        <f t="shared" ref="B39:D39" si="1">B35+B36</f>
        <v>8595370.0299999993</v>
      </c>
      <c r="C39" s="109" t="s">
        <v>52</v>
      </c>
      <c r="D39" s="95">
        <f t="shared" si="1"/>
        <v>8595370.0299999993</v>
      </c>
    </row>
  </sheetData>
  <mergeCells count="8">
    <mergeCell ref="A3:D3"/>
    <mergeCell ref="A4:B4"/>
    <mergeCell ref="A5:B5"/>
    <mergeCell ref="C5:D5"/>
    <mergeCell ref="A6:A7"/>
    <mergeCell ref="B6:B7"/>
    <mergeCell ref="C6:C7"/>
    <mergeCell ref="D6:D7"/>
  </mergeCells>
  <phoneticPr fontId="32" type="noConversion"/>
  <printOptions horizontalCentered="1"/>
  <pageMargins left="0.39" right="0.39" top="0.51" bottom="0.51" header="0.31" footer="0.31"/>
  <pageSetup paperSize="9" scale="77"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F11"/>
  <sheetViews>
    <sheetView showZeros="0" workbookViewId="0">
      <pane ySplit="1" topLeftCell="A2" activePane="bottomLeft" state="frozen"/>
      <selection pane="bottomLeft" activeCell="A11" sqref="A11"/>
    </sheetView>
  </sheetViews>
  <sheetFormatPr defaultColWidth="9.1796875" defaultRowHeight="14.25" customHeight="1"/>
  <cols>
    <col min="1" max="1" width="32.1796875" customWidth="1"/>
    <col min="2" max="2" width="16.81640625" customWidth="1"/>
    <col min="3" max="3" width="32.1796875" customWidth="1"/>
    <col min="4" max="6" width="28.54296875" customWidth="1"/>
  </cols>
  <sheetData>
    <row r="1" spans="1:6" ht="14.25" customHeight="1">
      <c r="A1" s="1"/>
      <c r="B1" s="1"/>
      <c r="C1" s="1"/>
      <c r="D1" s="1"/>
      <c r="E1" s="1"/>
      <c r="F1" s="1"/>
    </row>
    <row r="2" spans="1:6" ht="15" customHeight="1">
      <c r="A2" s="56">
        <v>1</v>
      </c>
      <c r="B2" s="57">
        <v>0</v>
      </c>
      <c r="C2" s="56">
        <v>1</v>
      </c>
      <c r="D2" s="58"/>
      <c r="E2" s="58"/>
      <c r="F2" s="22" t="s">
        <v>415</v>
      </c>
    </row>
    <row r="3" spans="1:6" ht="32.25" customHeight="1">
      <c r="A3" s="201" t="str">
        <f>"2025"&amp;"年部门政府性基金预算支出预算表"</f>
        <v>2025年部门政府性基金预算支出预算表</v>
      </c>
      <c r="B3" s="202" t="s">
        <v>416</v>
      </c>
      <c r="C3" s="203"/>
      <c r="D3" s="204"/>
      <c r="E3" s="204"/>
      <c r="F3" s="204"/>
    </row>
    <row r="4" spans="1:6" ht="18.75" customHeight="1">
      <c r="A4" s="158" t="str">
        <f>"单位名称："&amp;"中国共产党云县委员会宣传部"</f>
        <v>单位名称：中国共产党云县委员会宣传部</v>
      </c>
      <c r="B4" s="158" t="s">
        <v>417</v>
      </c>
      <c r="C4" s="205"/>
      <c r="D4" s="58"/>
      <c r="E4" s="58"/>
      <c r="F4" s="22" t="s">
        <v>1</v>
      </c>
    </row>
    <row r="5" spans="1:6" ht="18.75" customHeight="1">
      <c r="A5" s="160" t="s">
        <v>177</v>
      </c>
      <c r="B5" s="209" t="s">
        <v>74</v>
      </c>
      <c r="C5" s="211" t="s">
        <v>75</v>
      </c>
      <c r="D5" s="152" t="s">
        <v>418</v>
      </c>
      <c r="E5" s="152"/>
      <c r="F5" s="121"/>
    </row>
    <row r="6" spans="1:6" ht="18.75" customHeight="1">
      <c r="A6" s="182"/>
      <c r="B6" s="210"/>
      <c r="C6" s="212"/>
      <c r="D6" s="51" t="s">
        <v>56</v>
      </c>
      <c r="E6" s="51" t="s">
        <v>76</v>
      </c>
      <c r="F6" s="51" t="s">
        <v>77</v>
      </c>
    </row>
    <row r="7" spans="1:6" ht="18.75" customHeight="1">
      <c r="A7" s="59">
        <v>1</v>
      </c>
      <c r="B7" s="60" t="s">
        <v>158</v>
      </c>
      <c r="C7" s="52">
        <v>3</v>
      </c>
      <c r="D7" s="51">
        <v>4</v>
      </c>
      <c r="E7" s="51">
        <v>5</v>
      </c>
      <c r="F7" s="51">
        <v>6</v>
      </c>
    </row>
    <row r="8" spans="1:6" ht="18.75" customHeight="1">
      <c r="A8" s="61"/>
      <c r="B8" s="45"/>
      <c r="C8" s="45"/>
      <c r="D8" s="12"/>
      <c r="E8" s="12"/>
      <c r="F8" s="12"/>
    </row>
    <row r="9" spans="1:6" ht="18.75" customHeight="1">
      <c r="A9" s="61"/>
      <c r="B9" s="45"/>
      <c r="C9" s="45"/>
      <c r="D9" s="12"/>
      <c r="E9" s="12"/>
      <c r="F9" s="12"/>
    </row>
    <row r="10" spans="1:6" ht="18.75" customHeight="1">
      <c r="A10" s="206" t="s">
        <v>115</v>
      </c>
      <c r="B10" s="207" t="s">
        <v>115</v>
      </c>
      <c r="C10" s="208" t="s">
        <v>115</v>
      </c>
      <c r="D10" s="12"/>
      <c r="E10" s="12"/>
      <c r="F10" s="12"/>
    </row>
    <row r="11" spans="1:6" ht="14.25" customHeight="1">
      <c r="A11" s="20" t="s">
        <v>472</v>
      </c>
    </row>
  </sheetData>
  <mergeCells count="7">
    <mergeCell ref="A3:F3"/>
    <mergeCell ref="A4:C4"/>
    <mergeCell ref="D5:F5"/>
    <mergeCell ref="A10:C10"/>
    <mergeCell ref="A5:A6"/>
    <mergeCell ref="B5:B6"/>
    <mergeCell ref="C5:C6"/>
  </mergeCells>
  <phoneticPr fontId="32" type="noConversion"/>
  <printOptions horizontalCentered="1"/>
  <pageMargins left="0.39" right="0.39" top="0.57999999999999996" bottom="0.57999999999999996" header="0.5" footer="0.5"/>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Q18"/>
  <sheetViews>
    <sheetView showZeros="0" workbookViewId="0">
      <pane ySplit="1" topLeftCell="A2" activePane="bottomLeft" state="frozen"/>
      <selection pane="bottomLeft" activeCell="E22" sqref="E22"/>
    </sheetView>
  </sheetViews>
  <sheetFormatPr defaultColWidth="9.1796875" defaultRowHeight="14.25" customHeight="1"/>
  <cols>
    <col min="1" max="1" width="39.1796875" customWidth="1"/>
    <col min="2" max="2" width="21.7265625" customWidth="1"/>
    <col min="3" max="3" width="35.26953125" customWidth="1"/>
    <col min="4" max="4" width="7.7265625" customWidth="1"/>
    <col min="5" max="5" width="10.26953125" customWidth="1"/>
    <col min="6" max="17" width="16.54296875" customWidth="1"/>
  </cols>
  <sheetData>
    <row r="1" spans="1:17" ht="14.25" customHeight="1">
      <c r="A1" s="1"/>
      <c r="B1" s="1"/>
      <c r="C1" s="1"/>
      <c r="D1" s="1"/>
      <c r="E1" s="1"/>
      <c r="F1" s="1"/>
      <c r="G1" s="1"/>
      <c r="H1" s="1"/>
      <c r="I1" s="1"/>
      <c r="J1" s="1"/>
      <c r="K1" s="1"/>
      <c r="L1" s="1"/>
      <c r="M1" s="1"/>
      <c r="N1" s="1"/>
      <c r="O1" s="1"/>
      <c r="P1" s="1"/>
      <c r="Q1" s="1"/>
    </row>
    <row r="2" spans="1:17" ht="15" customHeight="1">
      <c r="A2" s="16"/>
      <c r="B2" s="16"/>
      <c r="C2" s="16"/>
      <c r="D2" s="16"/>
      <c r="E2" s="16"/>
      <c r="F2" s="16"/>
      <c r="G2" s="16"/>
      <c r="H2" s="16"/>
      <c r="I2" s="16"/>
      <c r="J2" s="16"/>
      <c r="O2" s="21"/>
      <c r="P2" s="21"/>
      <c r="Q2" s="22" t="s">
        <v>419</v>
      </c>
    </row>
    <row r="3" spans="1:17" ht="35.25" customHeight="1">
      <c r="A3" s="213" t="str">
        <f>"2025"&amp;"年部门政府采购预算表"</f>
        <v>2025年部门政府采购预算表</v>
      </c>
      <c r="B3" s="184"/>
      <c r="C3" s="184"/>
      <c r="D3" s="184"/>
      <c r="E3" s="184"/>
      <c r="F3" s="184"/>
      <c r="G3" s="184"/>
      <c r="H3" s="184"/>
      <c r="I3" s="184"/>
      <c r="J3" s="184"/>
      <c r="K3" s="171"/>
      <c r="L3" s="184"/>
      <c r="M3" s="184"/>
      <c r="N3" s="184"/>
      <c r="O3" s="171"/>
      <c r="P3" s="171"/>
      <c r="Q3" s="184"/>
    </row>
    <row r="4" spans="1:17" ht="18.75" customHeight="1">
      <c r="A4" s="118" t="str">
        <f>"单位名称："&amp;"中国共产党云县委员会宣传部"</f>
        <v>单位名称：中国共产党云县委员会宣传部</v>
      </c>
      <c r="B4" s="137"/>
      <c r="C4" s="137"/>
      <c r="D4" s="137"/>
      <c r="E4" s="137"/>
      <c r="F4" s="137"/>
      <c r="G4" s="50"/>
      <c r="H4" s="50"/>
      <c r="I4" s="50"/>
      <c r="J4" s="50"/>
      <c r="O4" s="34"/>
      <c r="P4" s="34"/>
      <c r="Q4" s="22" t="s">
        <v>164</v>
      </c>
    </row>
    <row r="5" spans="1:17" ht="18.75" customHeight="1">
      <c r="A5" s="194" t="s">
        <v>420</v>
      </c>
      <c r="B5" s="223" t="s">
        <v>421</v>
      </c>
      <c r="C5" s="223" t="s">
        <v>422</v>
      </c>
      <c r="D5" s="223" t="s">
        <v>423</v>
      </c>
      <c r="E5" s="223" t="s">
        <v>424</v>
      </c>
      <c r="F5" s="223" t="s">
        <v>425</v>
      </c>
      <c r="G5" s="214" t="s">
        <v>184</v>
      </c>
      <c r="H5" s="214"/>
      <c r="I5" s="214"/>
      <c r="J5" s="214"/>
      <c r="K5" s="150"/>
      <c r="L5" s="214"/>
      <c r="M5" s="214"/>
      <c r="N5" s="214"/>
      <c r="O5" s="186"/>
      <c r="P5" s="150"/>
      <c r="Q5" s="215"/>
    </row>
    <row r="6" spans="1:17" ht="18.75" customHeight="1">
      <c r="A6" s="195"/>
      <c r="B6" s="224"/>
      <c r="C6" s="224"/>
      <c r="D6" s="224"/>
      <c r="E6" s="224"/>
      <c r="F6" s="224"/>
      <c r="G6" s="224" t="s">
        <v>56</v>
      </c>
      <c r="H6" s="224" t="s">
        <v>59</v>
      </c>
      <c r="I6" s="224" t="s">
        <v>426</v>
      </c>
      <c r="J6" s="224" t="s">
        <v>427</v>
      </c>
      <c r="K6" s="225" t="s">
        <v>428</v>
      </c>
      <c r="L6" s="216" t="s">
        <v>79</v>
      </c>
      <c r="M6" s="216"/>
      <c r="N6" s="216"/>
      <c r="O6" s="217"/>
      <c r="P6" s="218"/>
      <c r="Q6" s="219"/>
    </row>
    <row r="7" spans="1:17" ht="30" customHeight="1">
      <c r="A7" s="156"/>
      <c r="B7" s="219"/>
      <c r="C7" s="219"/>
      <c r="D7" s="219"/>
      <c r="E7" s="219"/>
      <c r="F7" s="219"/>
      <c r="G7" s="219"/>
      <c r="H7" s="219" t="s">
        <v>58</v>
      </c>
      <c r="I7" s="219"/>
      <c r="J7" s="219"/>
      <c r="K7" s="226"/>
      <c r="L7" s="40" t="s">
        <v>58</v>
      </c>
      <c r="M7" s="40" t="s">
        <v>65</v>
      </c>
      <c r="N7" s="40" t="s">
        <v>192</v>
      </c>
      <c r="O7" s="49" t="s">
        <v>67</v>
      </c>
      <c r="P7" s="41" t="s">
        <v>68</v>
      </c>
      <c r="Q7" s="40" t="s">
        <v>69</v>
      </c>
    </row>
    <row r="8" spans="1:17" ht="18.75" customHeight="1">
      <c r="A8" s="18">
        <v>1</v>
      </c>
      <c r="B8" s="51">
        <v>2</v>
      </c>
      <c r="C8" s="51">
        <v>3</v>
      </c>
      <c r="D8" s="51">
        <v>4</v>
      </c>
      <c r="E8" s="51">
        <v>5</v>
      </c>
      <c r="F8" s="51">
        <v>6</v>
      </c>
      <c r="G8" s="52">
        <v>7</v>
      </c>
      <c r="H8" s="52">
        <v>8</v>
      </c>
      <c r="I8" s="52">
        <v>9</v>
      </c>
      <c r="J8" s="52">
        <v>10</v>
      </c>
      <c r="K8" s="52">
        <v>11</v>
      </c>
      <c r="L8" s="52">
        <v>12</v>
      </c>
      <c r="M8" s="52">
        <v>13</v>
      </c>
      <c r="N8" s="52">
        <v>14</v>
      </c>
      <c r="O8" s="52">
        <v>15</v>
      </c>
      <c r="P8" s="52">
        <v>16</v>
      </c>
      <c r="Q8" s="52">
        <v>17</v>
      </c>
    </row>
    <row r="9" spans="1:17" ht="18.75" customHeight="1">
      <c r="A9" s="43" t="s">
        <v>71</v>
      </c>
      <c r="B9" s="44"/>
      <c r="C9" s="44"/>
      <c r="D9" s="44"/>
      <c r="E9" s="53"/>
      <c r="F9" s="12">
        <v>134000</v>
      </c>
      <c r="G9" s="12">
        <v>134000</v>
      </c>
      <c r="H9" s="12">
        <v>134000</v>
      </c>
      <c r="I9" s="12"/>
      <c r="J9" s="12"/>
      <c r="K9" s="12"/>
      <c r="L9" s="12"/>
      <c r="M9" s="12"/>
      <c r="N9" s="12"/>
      <c r="O9" s="12"/>
      <c r="P9" s="12"/>
      <c r="Q9" s="12"/>
    </row>
    <row r="10" spans="1:17" ht="18.75" customHeight="1">
      <c r="A10" s="54" t="s">
        <v>71</v>
      </c>
      <c r="B10" s="44"/>
      <c r="C10" s="44"/>
      <c r="D10" s="44"/>
      <c r="E10" s="55"/>
      <c r="F10" s="12">
        <v>134000</v>
      </c>
      <c r="G10" s="12">
        <v>134000</v>
      </c>
      <c r="H10" s="12">
        <v>134000</v>
      </c>
      <c r="I10" s="12"/>
      <c r="J10" s="12"/>
      <c r="K10" s="12"/>
      <c r="L10" s="12"/>
      <c r="M10" s="12"/>
      <c r="N10" s="12"/>
      <c r="O10" s="12"/>
      <c r="P10" s="12"/>
      <c r="Q10" s="12"/>
    </row>
    <row r="11" spans="1:17" ht="18.75" customHeight="1">
      <c r="A11" s="114" t="s">
        <v>249</v>
      </c>
      <c r="B11" s="44" t="s">
        <v>429</v>
      </c>
      <c r="C11" s="44" t="s">
        <v>430</v>
      </c>
      <c r="D11" s="44" t="s">
        <v>431</v>
      </c>
      <c r="E11" s="55">
        <v>2</v>
      </c>
      <c r="F11" s="12">
        <v>10000</v>
      </c>
      <c r="G11" s="12">
        <v>10000</v>
      </c>
      <c r="H11" s="12">
        <v>10000</v>
      </c>
      <c r="I11" s="12"/>
      <c r="J11" s="12"/>
      <c r="K11" s="12"/>
      <c r="L11" s="12"/>
      <c r="M11" s="12"/>
      <c r="N11" s="12"/>
      <c r="O11" s="12"/>
      <c r="P11" s="12"/>
      <c r="Q11" s="12"/>
    </row>
    <row r="12" spans="1:17" ht="18.75" customHeight="1">
      <c r="A12" s="114" t="s">
        <v>249</v>
      </c>
      <c r="B12" s="44" t="s">
        <v>432</v>
      </c>
      <c r="C12" s="44" t="s">
        <v>433</v>
      </c>
      <c r="D12" s="44" t="s">
        <v>431</v>
      </c>
      <c r="E12" s="55">
        <v>2</v>
      </c>
      <c r="F12" s="12">
        <v>6000</v>
      </c>
      <c r="G12" s="12">
        <v>6000</v>
      </c>
      <c r="H12" s="12">
        <v>6000</v>
      </c>
      <c r="I12" s="12"/>
      <c r="J12" s="12"/>
      <c r="K12" s="12"/>
      <c r="L12" s="12"/>
      <c r="M12" s="12"/>
      <c r="N12" s="12"/>
      <c r="O12" s="12"/>
      <c r="P12" s="12"/>
      <c r="Q12" s="12"/>
    </row>
    <row r="13" spans="1:17" ht="18.75" customHeight="1">
      <c r="A13" s="114" t="s">
        <v>249</v>
      </c>
      <c r="B13" s="44" t="s">
        <v>434</v>
      </c>
      <c r="C13" s="44" t="s">
        <v>435</v>
      </c>
      <c r="D13" s="44" t="s">
        <v>436</v>
      </c>
      <c r="E13" s="55">
        <v>2500</v>
      </c>
      <c r="F13" s="12">
        <v>20000</v>
      </c>
      <c r="G13" s="12">
        <v>20000</v>
      </c>
      <c r="H13" s="12">
        <v>20000</v>
      </c>
      <c r="I13" s="12"/>
      <c r="J13" s="12"/>
      <c r="K13" s="12"/>
      <c r="L13" s="12"/>
      <c r="M13" s="12"/>
      <c r="N13" s="12"/>
      <c r="O13" s="12"/>
      <c r="P13" s="12"/>
      <c r="Q13" s="12"/>
    </row>
    <row r="14" spans="1:17" ht="18.75" customHeight="1">
      <c r="A14" s="114" t="s">
        <v>229</v>
      </c>
      <c r="B14" s="44" t="s">
        <v>437</v>
      </c>
      <c r="C14" s="44" t="s">
        <v>438</v>
      </c>
      <c r="D14" s="44" t="s">
        <v>439</v>
      </c>
      <c r="E14" s="55">
        <v>2</v>
      </c>
      <c r="F14" s="12">
        <v>10000</v>
      </c>
      <c r="G14" s="12">
        <v>10000</v>
      </c>
      <c r="H14" s="12">
        <v>10000</v>
      </c>
      <c r="I14" s="12"/>
      <c r="J14" s="12"/>
      <c r="K14" s="12"/>
      <c r="L14" s="12"/>
      <c r="M14" s="12"/>
      <c r="N14" s="12"/>
      <c r="O14" s="12"/>
      <c r="P14" s="12"/>
      <c r="Q14" s="12"/>
    </row>
    <row r="15" spans="1:17" ht="18.75" customHeight="1">
      <c r="A15" s="114" t="s">
        <v>281</v>
      </c>
      <c r="B15" s="44" t="s">
        <v>440</v>
      </c>
      <c r="C15" s="44" t="s">
        <v>441</v>
      </c>
      <c r="D15" s="44" t="s">
        <v>442</v>
      </c>
      <c r="E15" s="55">
        <v>3</v>
      </c>
      <c r="F15" s="12">
        <v>9000</v>
      </c>
      <c r="G15" s="12">
        <v>9000</v>
      </c>
      <c r="H15" s="12">
        <v>9000</v>
      </c>
      <c r="I15" s="12"/>
      <c r="J15" s="12"/>
      <c r="K15" s="12"/>
      <c r="L15" s="12"/>
      <c r="M15" s="12"/>
      <c r="N15" s="12"/>
      <c r="O15" s="12"/>
      <c r="P15" s="12"/>
      <c r="Q15" s="12"/>
    </row>
    <row r="16" spans="1:17" ht="18.75" customHeight="1">
      <c r="A16" s="114" t="s">
        <v>281</v>
      </c>
      <c r="B16" s="44" t="s">
        <v>443</v>
      </c>
      <c r="C16" s="44" t="s">
        <v>443</v>
      </c>
      <c r="D16" s="44" t="s">
        <v>442</v>
      </c>
      <c r="E16" s="55">
        <v>100</v>
      </c>
      <c r="F16" s="12">
        <v>19000</v>
      </c>
      <c r="G16" s="12">
        <v>19000</v>
      </c>
      <c r="H16" s="12">
        <v>19000</v>
      </c>
      <c r="I16" s="12"/>
      <c r="J16" s="12"/>
      <c r="K16" s="12"/>
      <c r="L16" s="12"/>
      <c r="M16" s="12"/>
      <c r="N16" s="12"/>
      <c r="O16" s="12"/>
      <c r="P16" s="12"/>
      <c r="Q16" s="12"/>
    </row>
    <row r="17" spans="1:17" ht="18.75" customHeight="1">
      <c r="A17" s="114" t="s">
        <v>281</v>
      </c>
      <c r="B17" s="44" t="s">
        <v>437</v>
      </c>
      <c r="C17" s="44" t="s">
        <v>438</v>
      </c>
      <c r="D17" s="44" t="s">
        <v>442</v>
      </c>
      <c r="E17" s="55">
        <v>10</v>
      </c>
      <c r="F17" s="12">
        <v>60000</v>
      </c>
      <c r="G17" s="12">
        <v>60000</v>
      </c>
      <c r="H17" s="12">
        <v>60000</v>
      </c>
      <c r="I17" s="12"/>
      <c r="J17" s="12"/>
      <c r="K17" s="12"/>
      <c r="L17" s="12"/>
      <c r="M17" s="12"/>
      <c r="N17" s="12"/>
      <c r="O17" s="12"/>
      <c r="P17" s="12"/>
      <c r="Q17" s="12"/>
    </row>
    <row r="18" spans="1:17" ht="18.75" customHeight="1">
      <c r="A18" s="220" t="s">
        <v>115</v>
      </c>
      <c r="B18" s="221"/>
      <c r="C18" s="221"/>
      <c r="D18" s="221"/>
      <c r="E18" s="222"/>
      <c r="F18" s="12">
        <v>134000</v>
      </c>
      <c r="G18" s="12">
        <v>134000</v>
      </c>
      <c r="H18" s="12">
        <v>134000</v>
      </c>
      <c r="I18" s="12"/>
      <c r="J18" s="12"/>
      <c r="K18" s="12"/>
      <c r="L18" s="12"/>
      <c r="M18" s="12"/>
      <c r="N18" s="12"/>
      <c r="O18" s="12"/>
      <c r="P18" s="12"/>
      <c r="Q18" s="12"/>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honeticPr fontId="32" type="noConversion"/>
  <printOptions horizontalCentered="1"/>
  <pageMargins left="1" right="1" top="0.75" bottom="0.75"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N12"/>
  <sheetViews>
    <sheetView showZeros="0" workbookViewId="0">
      <pane ySplit="1" topLeftCell="A2" activePane="bottomLeft" state="frozen"/>
      <selection pane="bottomLeft" activeCell="A12" sqref="A12"/>
    </sheetView>
  </sheetViews>
  <sheetFormatPr defaultColWidth="9.1796875" defaultRowHeight="14.25" customHeight="1"/>
  <cols>
    <col min="1" max="1" width="31.453125" customWidth="1"/>
    <col min="2" max="3" width="21.81640625" customWidth="1"/>
    <col min="4" max="14" width="19" customWidth="1"/>
  </cols>
  <sheetData>
    <row r="1" spans="1:14" ht="14.25" customHeight="1">
      <c r="A1" s="1"/>
      <c r="B1" s="1"/>
      <c r="C1" s="1"/>
      <c r="D1" s="1"/>
      <c r="E1" s="1"/>
      <c r="F1" s="1"/>
      <c r="G1" s="1"/>
      <c r="H1" s="1"/>
      <c r="I1" s="1"/>
      <c r="J1" s="1"/>
      <c r="K1" s="1"/>
      <c r="L1" s="1"/>
      <c r="M1" s="1"/>
      <c r="N1" s="1"/>
    </row>
    <row r="2" spans="1:14" ht="15" customHeight="1">
      <c r="A2" s="33"/>
      <c r="B2" s="33"/>
      <c r="C2" s="37"/>
      <c r="D2" s="33"/>
      <c r="E2" s="33"/>
      <c r="F2" s="33"/>
      <c r="G2" s="33"/>
      <c r="H2" s="38"/>
      <c r="I2" s="33"/>
      <c r="J2" s="33"/>
      <c r="K2" s="33"/>
      <c r="L2" s="21"/>
      <c r="M2" s="46"/>
      <c r="N2" s="47" t="s">
        <v>444</v>
      </c>
    </row>
    <row r="3" spans="1:14" ht="34.5" customHeight="1">
      <c r="A3" s="227" t="str">
        <f>"2025"&amp;"年部门政府购买服务预算表"</f>
        <v>2025年部门政府购买服务预算表</v>
      </c>
      <c r="B3" s="228"/>
      <c r="C3" s="171"/>
      <c r="D3" s="228"/>
      <c r="E3" s="228"/>
      <c r="F3" s="228"/>
      <c r="G3" s="228"/>
      <c r="H3" s="229"/>
      <c r="I3" s="228"/>
      <c r="J3" s="228"/>
      <c r="K3" s="228"/>
      <c r="L3" s="171"/>
      <c r="M3" s="229"/>
      <c r="N3" s="228"/>
    </row>
    <row r="4" spans="1:14" ht="18.75" customHeight="1">
      <c r="A4" s="230" t="str">
        <f>"单位名称："&amp;"中国共产党云县委员会宣传部"</f>
        <v>单位名称：中国共产党云县委员会宣传部</v>
      </c>
      <c r="B4" s="231"/>
      <c r="C4" s="232"/>
      <c r="D4" s="32"/>
      <c r="E4" s="32"/>
      <c r="F4" s="32"/>
      <c r="G4" s="32"/>
      <c r="H4" s="38"/>
      <c r="I4" s="33"/>
      <c r="J4" s="33"/>
      <c r="K4" s="33"/>
      <c r="L4" s="34"/>
      <c r="M4" s="48"/>
      <c r="N4" s="47" t="s">
        <v>164</v>
      </c>
    </row>
    <row r="5" spans="1:14" ht="18.75" customHeight="1">
      <c r="A5" s="194" t="s">
        <v>420</v>
      </c>
      <c r="B5" s="223" t="s">
        <v>445</v>
      </c>
      <c r="C5" s="234" t="s">
        <v>446</v>
      </c>
      <c r="D5" s="214" t="s">
        <v>184</v>
      </c>
      <c r="E5" s="214"/>
      <c r="F5" s="214"/>
      <c r="G5" s="214"/>
      <c r="H5" s="150"/>
      <c r="I5" s="214"/>
      <c r="J5" s="214"/>
      <c r="K5" s="214"/>
      <c r="L5" s="186"/>
      <c r="M5" s="150"/>
      <c r="N5" s="215"/>
    </row>
    <row r="6" spans="1:14" ht="18.75" customHeight="1">
      <c r="A6" s="195"/>
      <c r="B6" s="224"/>
      <c r="C6" s="225"/>
      <c r="D6" s="224" t="s">
        <v>56</v>
      </c>
      <c r="E6" s="224" t="s">
        <v>59</v>
      </c>
      <c r="F6" s="224" t="s">
        <v>426</v>
      </c>
      <c r="G6" s="224" t="s">
        <v>427</v>
      </c>
      <c r="H6" s="225" t="s">
        <v>428</v>
      </c>
      <c r="I6" s="216" t="s">
        <v>79</v>
      </c>
      <c r="J6" s="216"/>
      <c r="K6" s="216"/>
      <c r="L6" s="217"/>
      <c r="M6" s="218"/>
      <c r="N6" s="219"/>
    </row>
    <row r="7" spans="1:14" ht="26.25" customHeight="1">
      <c r="A7" s="156"/>
      <c r="B7" s="219"/>
      <c r="C7" s="226"/>
      <c r="D7" s="219"/>
      <c r="E7" s="219"/>
      <c r="F7" s="219"/>
      <c r="G7" s="219"/>
      <c r="H7" s="226"/>
      <c r="I7" s="40" t="s">
        <v>58</v>
      </c>
      <c r="J7" s="40" t="s">
        <v>65</v>
      </c>
      <c r="K7" s="40" t="s">
        <v>192</v>
      </c>
      <c r="L7" s="49" t="s">
        <v>67</v>
      </c>
      <c r="M7" s="41" t="s">
        <v>68</v>
      </c>
      <c r="N7" s="40" t="s">
        <v>69</v>
      </c>
    </row>
    <row r="8" spans="1:14" ht="18.75" customHeight="1">
      <c r="A8" s="42">
        <v>1</v>
      </c>
      <c r="B8" s="42">
        <v>2</v>
      </c>
      <c r="C8" s="42">
        <v>3</v>
      </c>
      <c r="D8" s="42">
        <v>4</v>
      </c>
      <c r="E8" s="42">
        <v>5</v>
      </c>
      <c r="F8" s="42">
        <v>6</v>
      </c>
      <c r="G8" s="42">
        <v>7</v>
      </c>
      <c r="H8" s="42">
        <v>8</v>
      </c>
      <c r="I8" s="42">
        <v>9</v>
      </c>
      <c r="J8" s="42">
        <v>10</v>
      </c>
      <c r="K8" s="42">
        <v>11</v>
      </c>
      <c r="L8" s="42">
        <v>12</v>
      </c>
      <c r="M8" s="42">
        <v>13</v>
      </c>
      <c r="N8" s="42">
        <v>14</v>
      </c>
    </row>
    <row r="9" spans="1:14" ht="18.75" customHeight="1">
      <c r="A9" s="43"/>
      <c r="B9" s="44"/>
      <c r="C9" s="45"/>
      <c r="D9" s="12"/>
      <c r="E9" s="12"/>
      <c r="F9" s="12"/>
      <c r="G9" s="12"/>
      <c r="H9" s="12"/>
      <c r="I9" s="12"/>
      <c r="J9" s="12"/>
      <c r="K9" s="12"/>
      <c r="L9" s="12"/>
      <c r="M9" s="12"/>
      <c r="N9" s="12"/>
    </row>
    <row r="10" spans="1:14" ht="18.75" customHeight="1">
      <c r="A10" s="43"/>
      <c r="B10" s="44"/>
      <c r="C10" s="45"/>
      <c r="D10" s="12"/>
      <c r="E10" s="12"/>
      <c r="F10" s="12"/>
      <c r="G10" s="12"/>
      <c r="H10" s="12"/>
      <c r="I10" s="12"/>
      <c r="J10" s="12"/>
      <c r="K10" s="12"/>
      <c r="L10" s="12"/>
      <c r="M10" s="12"/>
      <c r="N10" s="12"/>
    </row>
    <row r="11" spans="1:14" ht="18.75" customHeight="1">
      <c r="A11" s="220" t="s">
        <v>115</v>
      </c>
      <c r="B11" s="221"/>
      <c r="C11" s="233"/>
      <c r="D11" s="12"/>
      <c r="E11" s="12"/>
      <c r="F11" s="12"/>
      <c r="G11" s="12"/>
      <c r="H11" s="12"/>
      <c r="I11" s="12"/>
      <c r="J11" s="12"/>
      <c r="K11" s="12"/>
      <c r="L11" s="12"/>
      <c r="M11" s="12"/>
      <c r="N11" s="12"/>
    </row>
    <row r="12" spans="1:14" ht="14.25" customHeight="1">
      <c r="A12" s="20" t="s">
        <v>447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honeticPr fontId="32" type="noConversion"/>
  <printOptions horizontalCentered="1"/>
  <pageMargins left="1" right="1" top="0.75" bottom="0.75"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I10"/>
  <sheetViews>
    <sheetView showZeros="0" workbookViewId="0">
      <pane ySplit="1" topLeftCell="A2" activePane="bottomLeft" state="frozen"/>
      <selection pane="bottomLeft" activeCell="A10" sqref="A10"/>
    </sheetView>
  </sheetViews>
  <sheetFormatPr defaultColWidth="9.1796875" defaultRowHeight="14.25" customHeight="1"/>
  <cols>
    <col min="1" max="1" width="37.7265625" customWidth="1"/>
    <col min="2" max="4" width="17.54296875" customWidth="1"/>
    <col min="5" max="9" width="15.7265625" customWidth="1"/>
  </cols>
  <sheetData>
    <row r="1" spans="1:9" ht="14.25" customHeight="1">
      <c r="A1" s="1"/>
      <c r="B1" s="1"/>
      <c r="C1" s="1"/>
      <c r="D1" s="1"/>
      <c r="E1" s="1"/>
      <c r="F1" s="1"/>
      <c r="G1" s="1"/>
      <c r="H1" s="1"/>
      <c r="I1" s="1"/>
    </row>
    <row r="2" spans="1:9" ht="15" customHeight="1">
      <c r="A2" s="16"/>
      <c r="B2" s="16"/>
      <c r="C2" s="16"/>
      <c r="D2" s="31"/>
      <c r="G2" s="21"/>
      <c r="H2" s="21"/>
      <c r="I2" s="21" t="s">
        <v>448</v>
      </c>
    </row>
    <row r="3" spans="1:9" ht="27.75" customHeight="1">
      <c r="A3" s="213" t="str">
        <f>"2025"&amp;"年县对下转移支付预算表"</f>
        <v>2025年县对下转移支付预算表</v>
      </c>
      <c r="B3" s="184"/>
      <c r="C3" s="184"/>
      <c r="D3" s="184"/>
      <c r="E3" s="184"/>
      <c r="F3" s="184"/>
      <c r="G3" s="171"/>
      <c r="H3" s="171"/>
      <c r="I3" s="184"/>
    </row>
    <row r="4" spans="1:9" ht="18.75" customHeight="1">
      <c r="A4" s="230" t="str">
        <f>"单位名称："&amp;"中国共产党云县委员会宣传部"</f>
        <v>单位名称：中国共产党云县委员会宣传部</v>
      </c>
      <c r="B4" s="231"/>
      <c r="C4" s="231"/>
      <c r="D4" s="235"/>
      <c r="E4" s="148"/>
      <c r="G4" s="34"/>
      <c r="H4" s="34"/>
      <c r="I4" s="21" t="s">
        <v>164</v>
      </c>
    </row>
    <row r="5" spans="1:9" ht="18.75" customHeight="1">
      <c r="A5" s="122" t="s">
        <v>449</v>
      </c>
      <c r="B5" s="120" t="s">
        <v>184</v>
      </c>
      <c r="C5" s="152"/>
      <c r="D5" s="152"/>
      <c r="E5" s="120" t="s">
        <v>450</v>
      </c>
      <c r="F5" s="152"/>
      <c r="G5" s="186"/>
      <c r="H5" s="186"/>
      <c r="I5" s="121"/>
    </row>
    <row r="6" spans="1:9" ht="18.75" customHeight="1">
      <c r="A6" s="123"/>
      <c r="B6" s="17" t="s">
        <v>56</v>
      </c>
      <c r="C6" s="7" t="s">
        <v>59</v>
      </c>
      <c r="D6" s="35" t="s">
        <v>451</v>
      </c>
      <c r="E6" s="36" t="s">
        <v>452</v>
      </c>
      <c r="F6" s="36" t="s">
        <v>452</v>
      </c>
      <c r="G6" s="36" t="s">
        <v>452</v>
      </c>
      <c r="H6" s="36" t="s">
        <v>452</v>
      </c>
      <c r="I6" s="36" t="s">
        <v>452</v>
      </c>
    </row>
    <row r="7" spans="1:9" ht="18.75" customHeight="1">
      <c r="A7" s="36">
        <v>1</v>
      </c>
      <c r="B7" s="36">
        <v>2</v>
      </c>
      <c r="C7" s="36">
        <v>3</v>
      </c>
      <c r="D7" s="36">
        <v>4</v>
      </c>
      <c r="E7" s="36">
        <v>5</v>
      </c>
      <c r="F7" s="36">
        <v>6</v>
      </c>
      <c r="G7" s="36">
        <v>7</v>
      </c>
      <c r="H7" s="36">
        <v>8</v>
      </c>
      <c r="I7" s="36">
        <v>9</v>
      </c>
    </row>
    <row r="8" spans="1:9" ht="18.75" customHeight="1">
      <c r="A8" s="19"/>
      <c r="B8" s="12"/>
      <c r="C8" s="12"/>
      <c r="D8" s="12"/>
      <c r="E8" s="12"/>
      <c r="F8" s="12"/>
      <c r="G8" s="12"/>
      <c r="H8" s="12"/>
      <c r="I8" s="12"/>
    </row>
    <row r="9" spans="1:9" ht="18.75" customHeight="1">
      <c r="A9" s="19"/>
      <c r="B9" s="12"/>
      <c r="C9" s="12"/>
      <c r="D9" s="12"/>
      <c r="E9" s="12"/>
      <c r="F9" s="12"/>
      <c r="G9" s="12"/>
      <c r="H9" s="12"/>
      <c r="I9" s="12"/>
    </row>
    <row r="10" spans="1:9" ht="14.25" customHeight="1">
      <c r="A10" s="20" t="s">
        <v>453</v>
      </c>
    </row>
  </sheetData>
  <mergeCells count="5">
    <mergeCell ref="A3:I3"/>
    <mergeCell ref="A4:E4"/>
    <mergeCell ref="B5:D5"/>
    <mergeCell ref="E5:I5"/>
    <mergeCell ref="A5:A6"/>
  </mergeCells>
  <phoneticPr fontId="32" type="noConversion"/>
  <printOptions horizontalCentered="1"/>
  <pageMargins left="1" right="1" top="0.75" bottom="0.75" header="0" footer="0"/>
  <pageSetup paperSize="9" scale="5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J9"/>
  <sheetViews>
    <sheetView showZeros="0" workbookViewId="0">
      <pane ySplit="1" topLeftCell="A2" activePane="bottomLeft" state="frozen"/>
      <selection pane="bottomLeft" activeCell="A9" sqref="A9"/>
    </sheetView>
  </sheetViews>
  <sheetFormatPr defaultColWidth="9.1796875" defaultRowHeight="12" customHeight="1"/>
  <cols>
    <col min="1" max="1" width="34.26953125" customWidth="1"/>
    <col min="2" max="2" width="29" customWidth="1"/>
    <col min="3" max="5" width="23.54296875" customWidth="1"/>
    <col min="6" max="6" width="11.26953125" customWidth="1"/>
    <col min="7" max="7" width="25.1796875" customWidth="1"/>
    <col min="8" max="8" width="15.54296875" customWidth="1"/>
    <col min="9" max="9" width="13.453125" customWidth="1"/>
    <col min="10" max="10" width="18.81640625" customWidth="1"/>
  </cols>
  <sheetData>
    <row r="1" spans="1:10" ht="12" customHeight="1">
      <c r="A1" s="1"/>
      <c r="B1" s="1"/>
      <c r="C1" s="1"/>
      <c r="D1" s="1"/>
      <c r="E1" s="1"/>
      <c r="F1" s="1"/>
      <c r="G1" s="1"/>
      <c r="H1" s="1"/>
      <c r="I1" s="1"/>
      <c r="J1" s="1"/>
    </row>
    <row r="2" spans="1:10" ht="15" customHeight="1">
      <c r="J2" s="21" t="s">
        <v>454</v>
      </c>
    </row>
    <row r="3" spans="1:10" ht="36" customHeight="1">
      <c r="A3" s="116" t="str">
        <f>"2025"&amp;"年县对下转移支付绩效目标表"</f>
        <v>2025年县对下转移支付绩效目标表</v>
      </c>
      <c r="B3" s="184"/>
      <c r="C3" s="184"/>
      <c r="D3" s="184"/>
      <c r="E3" s="184"/>
      <c r="F3" s="171"/>
      <c r="G3" s="184"/>
      <c r="H3" s="171"/>
      <c r="I3" s="171"/>
      <c r="J3" s="184"/>
    </row>
    <row r="4" spans="1:10" ht="18.75" customHeight="1">
      <c r="A4" s="158" t="str">
        <f>"单位名称："&amp;"中国共产党云县委员会宣传部"</f>
        <v>单位名称：中国共产党云县委员会宣传部</v>
      </c>
      <c r="B4" s="199"/>
      <c r="C4" s="199"/>
      <c r="D4" s="199"/>
      <c r="E4" s="199"/>
      <c r="F4" s="200"/>
      <c r="G4" s="199"/>
      <c r="H4" s="200"/>
    </row>
    <row r="5" spans="1:10" ht="18.75" customHeight="1">
      <c r="A5" s="24" t="s">
        <v>298</v>
      </c>
      <c r="B5" s="24" t="s">
        <v>299</v>
      </c>
      <c r="C5" s="24" t="s">
        <v>300</v>
      </c>
      <c r="D5" s="24" t="s">
        <v>301</v>
      </c>
      <c r="E5" s="24" t="s">
        <v>302</v>
      </c>
      <c r="F5" s="27" t="s">
        <v>303</v>
      </c>
      <c r="G5" s="24" t="s">
        <v>304</v>
      </c>
      <c r="H5" s="27" t="s">
        <v>305</v>
      </c>
      <c r="I5" s="27" t="s">
        <v>306</v>
      </c>
      <c r="J5" s="24" t="s">
        <v>307</v>
      </c>
    </row>
    <row r="6" spans="1:10" ht="18.75" customHeight="1">
      <c r="A6" s="24">
        <v>1</v>
      </c>
      <c r="B6" s="24">
        <v>2</v>
      </c>
      <c r="C6" s="24">
        <v>3</v>
      </c>
      <c r="D6" s="24">
        <v>4</v>
      </c>
      <c r="E6" s="24">
        <v>5</v>
      </c>
      <c r="F6" s="27">
        <v>6</v>
      </c>
      <c r="G6" s="24">
        <v>7</v>
      </c>
      <c r="H6" s="27">
        <v>8</v>
      </c>
      <c r="I6" s="27">
        <v>9</v>
      </c>
      <c r="J6" s="24">
        <v>10</v>
      </c>
    </row>
    <row r="7" spans="1:10" ht="18.75" customHeight="1">
      <c r="A7" s="10"/>
      <c r="B7" s="25"/>
      <c r="C7" s="25"/>
      <c r="D7" s="25"/>
      <c r="E7" s="28"/>
      <c r="F7" s="29"/>
      <c r="G7" s="28"/>
      <c r="H7" s="29"/>
      <c r="I7" s="29"/>
      <c r="J7" s="28"/>
    </row>
    <row r="8" spans="1:10" ht="18.75" customHeight="1">
      <c r="A8" s="10"/>
      <c r="B8" s="10"/>
      <c r="C8" s="10"/>
      <c r="D8" s="10"/>
      <c r="E8" s="10"/>
      <c r="F8" s="30"/>
      <c r="G8" s="10"/>
      <c r="H8" s="10"/>
      <c r="I8" s="10"/>
      <c r="J8" s="10"/>
    </row>
    <row r="9" spans="1:10" ht="12" customHeight="1">
      <c r="A9" s="20" t="s">
        <v>453</v>
      </c>
    </row>
  </sheetData>
  <mergeCells count="2">
    <mergeCell ref="A3:J3"/>
    <mergeCell ref="A4:H4"/>
  </mergeCells>
  <phoneticPr fontId="32" type="noConversion"/>
  <printOptions horizontalCentered="1"/>
  <pageMargins left="1" right="1" top="0.75" bottom="0.75"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10"/>
  <sheetViews>
    <sheetView showZeros="0" workbookViewId="0">
      <pane ySplit="1" topLeftCell="A2" activePane="bottomLeft" state="frozen"/>
      <selection pane="bottomLeft" activeCell="A10" sqref="A10"/>
    </sheetView>
  </sheetViews>
  <sheetFormatPr defaultColWidth="9.1796875" defaultRowHeight="12" customHeight="1"/>
  <cols>
    <col min="1" max="1" width="29" customWidth="1"/>
    <col min="2" max="2" width="18.7265625" customWidth="1"/>
    <col min="3" max="3" width="24.81640625" customWidth="1"/>
    <col min="4" max="4" width="23.54296875" customWidth="1"/>
    <col min="5" max="5" width="17.81640625" customWidth="1"/>
    <col min="6" max="6" width="23.54296875" customWidth="1"/>
    <col min="7" max="7" width="25.1796875" customWidth="1"/>
    <col min="8" max="8" width="18.81640625" customWidth="1"/>
  </cols>
  <sheetData>
    <row r="1" spans="1:8" ht="12" customHeight="1">
      <c r="A1" s="1"/>
      <c r="B1" s="1"/>
      <c r="C1" s="1"/>
      <c r="D1" s="1"/>
      <c r="E1" s="1"/>
      <c r="F1" s="1"/>
      <c r="G1" s="1"/>
      <c r="H1" s="1"/>
    </row>
    <row r="2" spans="1:8" ht="15" customHeight="1">
      <c r="A2" s="2"/>
      <c r="B2" s="2"/>
      <c r="C2" s="2"/>
      <c r="D2" s="2"/>
      <c r="E2" s="2"/>
      <c r="F2" s="2"/>
      <c r="G2" s="2"/>
      <c r="H2" s="22" t="s">
        <v>455</v>
      </c>
    </row>
    <row r="3" spans="1:8" ht="34.5" customHeight="1">
      <c r="A3" s="227" t="str">
        <f>"2025"&amp;"年新增资产配置表"</f>
        <v>2025年新增资产配置表</v>
      </c>
      <c r="B3" s="184"/>
      <c r="C3" s="184"/>
      <c r="D3" s="184"/>
      <c r="E3" s="184"/>
      <c r="F3" s="184"/>
      <c r="G3" s="184"/>
      <c r="H3" s="184"/>
    </row>
    <row r="4" spans="1:8" ht="18.75" customHeight="1">
      <c r="A4" s="118" t="str">
        <f>"单位名称："&amp;"中国共产党云县委员会宣传部"</f>
        <v>单位名称：中国共产党云县委员会宣传部</v>
      </c>
      <c r="B4" s="196"/>
      <c r="C4" s="199"/>
      <c r="H4" s="23" t="s">
        <v>164</v>
      </c>
    </row>
    <row r="5" spans="1:8" ht="18.75" customHeight="1">
      <c r="A5" s="194" t="s">
        <v>177</v>
      </c>
      <c r="B5" s="194" t="s">
        <v>456</v>
      </c>
      <c r="C5" s="194" t="s">
        <v>457</v>
      </c>
      <c r="D5" s="194" t="s">
        <v>458</v>
      </c>
      <c r="E5" s="194" t="s">
        <v>459</v>
      </c>
      <c r="F5" s="236" t="s">
        <v>460</v>
      </c>
      <c r="G5" s="214"/>
      <c r="H5" s="215"/>
    </row>
    <row r="6" spans="1:8" ht="18.75" customHeight="1">
      <c r="A6" s="156"/>
      <c r="B6" s="156"/>
      <c r="C6" s="156"/>
      <c r="D6" s="156"/>
      <c r="E6" s="156"/>
      <c r="F6" s="24" t="s">
        <v>424</v>
      </c>
      <c r="G6" s="24" t="s">
        <v>461</v>
      </c>
      <c r="H6" s="24" t="s">
        <v>462</v>
      </c>
    </row>
    <row r="7" spans="1:8" ht="18.75" customHeight="1">
      <c r="A7" s="24">
        <v>1</v>
      </c>
      <c r="B7" s="24">
        <v>2</v>
      </c>
      <c r="C7" s="24">
        <v>3</v>
      </c>
      <c r="D7" s="24">
        <v>4</v>
      </c>
      <c r="E7" s="24">
        <v>5</v>
      </c>
      <c r="F7" s="24">
        <v>6</v>
      </c>
      <c r="G7" s="24">
        <v>7</v>
      </c>
      <c r="H7" s="24">
        <v>8</v>
      </c>
    </row>
    <row r="8" spans="1:8" ht="18.75" customHeight="1">
      <c r="A8" s="25"/>
      <c r="B8" s="25"/>
      <c r="C8" s="19"/>
      <c r="D8" s="19"/>
      <c r="E8" s="19"/>
      <c r="F8" s="26"/>
      <c r="G8" s="12"/>
      <c r="H8" s="12"/>
    </row>
    <row r="9" spans="1:8" ht="18.75" customHeight="1">
      <c r="A9" s="237" t="s">
        <v>56</v>
      </c>
      <c r="B9" s="238"/>
      <c r="C9" s="238"/>
      <c r="D9" s="238"/>
      <c r="E9" s="239"/>
      <c r="F9" s="26"/>
      <c r="G9" s="12"/>
      <c r="H9" s="12"/>
    </row>
    <row r="10" spans="1:8" ht="12" customHeight="1">
      <c r="A10" s="20" t="s">
        <v>463</v>
      </c>
    </row>
  </sheetData>
  <mergeCells count="9">
    <mergeCell ref="A3:H3"/>
    <mergeCell ref="A4:C4"/>
    <mergeCell ref="F5:H5"/>
    <mergeCell ref="A9:E9"/>
    <mergeCell ref="A5:A6"/>
    <mergeCell ref="B5:B6"/>
    <mergeCell ref="C5:C6"/>
    <mergeCell ref="D5:D6"/>
    <mergeCell ref="E5:E6"/>
  </mergeCells>
  <phoneticPr fontId="32" type="noConversion"/>
  <pageMargins left="0.36" right="0.1" top="0.26" bottom="0.26" header="0" footer="0"/>
  <pageSetup paperSize="9" scale="81"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K12"/>
  <sheetViews>
    <sheetView showZeros="0" workbookViewId="0">
      <pane ySplit="1" topLeftCell="A2" activePane="bottomLeft" state="frozen"/>
      <selection pane="bottomLeft" activeCell="A12" sqref="A12"/>
    </sheetView>
  </sheetViews>
  <sheetFormatPr defaultColWidth="9.1796875" defaultRowHeight="14.25" customHeight="1"/>
  <cols>
    <col min="1" max="1" width="13.453125" customWidth="1"/>
    <col min="2" max="2" width="43.81640625" customWidth="1"/>
    <col min="3" max="3" width="23.81640625" customWidth="1"/>
    <col min="4" max="4" width="11.1796875" customWidth="1"/>
    <col min="5" max="5" width="33.1796875" customWidth="1"/>
    <col min="6" max="6" width="9.81640625" customWidth="1"/>
    <col min="7" max="7" width="17.7265625" customWidth="1"/>
    <col min="8" max="11" width="15.453125" customWidth="1"/>
  </cols>
  <sheetData>
    <row r="1" spans="1:11" ht="14.25" customHeight="1">
      <c r="A1" s="1"/>
      <c r="B1" s="1"/>
      <c r="C1" s="1"/>
      <c r="D1" s="1"/>
      <c r="E1" s="1"/>
      <c r="F1" s="1"/>
      <c r="G1" s="1"/>
      <c r="H1" s="1"/>
      <c r="I1" s="1"/>
      <c r="J1" s="1"/>
      <c r="K1" s="1"/>
    </row>
    <row r="2" spans="1:11" ht="15" customHeight="1">
      <c r="D2" s="15"/>
      <c r="E2" s="15"/>
      <c r="F2" s="15"/>
      <c r="G2" s="15"/>
      <c r="H2" s="16"/>
      <c r="I2" s="16"/>
      <c r="J2" s="16"/>
      <c r="K2" s="21" t="s">
        <v>464</v>
      </c>
    </row>
    <row r="3" spans="1:11" ht="42.75" customHeight="1">
      <c r="A3" s="116" t="str">
        <f>"2025"&amp;"年转移支付补助项目支出预算表"</f>
        <v>2025年转移支付补助项目支出预算表</v>
      </c>
      <c r="B3" s="184"/>
      <c r="C3" s="184"/>
      <c r="D3" s="184"/>
      <c r="E3" s="184"/>
      <c r="F3" s="184"/>
      <c r="G3" s="184"/>
      <c r="H3" s="184"/>
      <c r="I3" s="184"/>
      <c r="J3" s="184"/>
      <c r="K3" s="184"/>
    </row>
    <row r="4" spans="1:11" ht="18.75" customHeight="1">
      <c r="A4" s="158" t="str">
        <f>"单位名称："&amp;"中国共产党云县委员会宣传部"</f>
        <v>单位名称：中国共产党云县委员会宣传部</v>
      </c>
      <c r="B4" s="196"/>
      <c r="C4" s="196"/>
      <c r="D4" s="196"/>
      <c r="E4" s="196"/>
      <c r="F4" s="196"/>
      <c r="G4" s="196"/>
      <c r="H4" s="6"/>
      <c r="I4" s="6"/>
      <c r="J4" s="6"/>
      <c r="K4" s="5" t="s">
        <v>164</v>
      </c>
    </row>
    <row r="5" spans="1:11" ht="18.75" customHeight="1">
      <c r="A5" s="155" t="s">
        <v>264</v>
      </c>
      <c r="B5" s="155" t="s">
        <v>179</v>
      </c>
      <c r="C5" s="155" t="s">
        <v>265</v>
      </c>
      <c r="D5" s="194" t="s">
        <v>180</v>
      </c>
      <c r="E5" s="194" t="s">
        <v>181</v>
      </c>
      <c r="F5" s="194" t="s">
        <v>266</v>
      </c>
      <c r="G5" s="194" t="s">
        <v>267</v>
      </c>
      <c r="H5" s="122" t="s">
        <v>56</v>
      </c>
      <c r="I5" s="120" t="s">
        <v>465</v>
      </c>
      <c r="J5" s="152"/>
      <c r="K5" s="121"/>
    </row>
    <row r="6" spans="1:11" ht="18.75" customHeight="1">
      <c r="A6" s="180"/>
      <c r="B6" s="180"/>
      <c r="C6" s="180"/>
      <c r="D6" s="195"/>
      <c r="E6" s="195"/>
      <c r="F6" s="195"/>
      <c r="G6" s="195"/>
      <c r="H6" s="181"/>
      <c r="I6" s="194" t="s">
        <v>59</v>
      </c>
      <c r="J6" s="194" t="s">
        <v>60</v>
      </c>
      <c r="K6" s="194" t="s">
        <v>61</v>
      </c>
    </row>
    <row r="7" spans="1:11" ht="18.75" customHeight="1">
      <c r="A7" s="174"/>
      <c r="B7" s="174"/>
      <c r="C7" s="174"/>
      <c r="D7" s="156"/>
      <c r="E7" s="156"/>
      <c r="F7" s="156"/>
      <c r="G7" s="156"/>
      <c r="H7" s="123"/>
      <c r="I7" s="156" t="s">
        <v>58</v>
      </c>
      <c r="J7" s="156"/>
      <c r="K7" s="156"/>
    </row>
    <row r="8" spans="1:11" ht="18.75" customHeight="1">
      <c r="A8" s="8">
        <v>1</v>
      </c>
      <c r="B8" s="8">
        <v>2</v>
      </c>
      <c r="C8" s="8">
        <v>3</v>
      </c>
      <c r="D8" s="8">
        <v>4</v>
      </c>
      <c r="E8" s="8">
        <v>5</v>
      </c>
      <c r="F8" s="8">
        <v>6</v>
      </c>
      <c r="G8" s="8">
        <v>7</v>
      </c>
      <c r="H8" s="8">
        <v>8</v>
      </c>
      <c r="I8" s="8">
        <v>9</v>
      </c>
      <c r="J8" s="9">
        <v>10</v>
      </c>
      <c r="K8" s="9">
        <v>11</v>
      </c>
    </row>
    <row r="9" spans="1:11" ht="18.75" customHeight="1">
      <c r="A9" s="19"/>
      <c r="B9" s="10"/>
      <c r="C9" s="19"/>
      <c r="D9" s="19"/>
      <c r="E9" s="19"/>
      <c r="F9" s="19"/>
      <c r="G9" s="19"/>
      <c r="H9" s="12"/>
      <c r="I9" s="12"/>
      <c r="J9" s="12"/>
      <c r="K9" s="12"/>
    </row>
    <row r="10" spans="1:11" ht="18.75" customHeight="1">
      <c r="A10" s="10"/>
      <c r="B10" s="10"/>
      <c r="C10" s="10"/>
      <c r="D10" s="10"/>
      <c r="E10" s="10"/>
      <c r="F10" s="10"/>
      <c r="G10" s="10"/>
      <c r="H10" s="12"/>
      <c r="I10" s="12"/>
      <c r="J10" s="12"/>
      <c r="K10" s="12"/>
    </row>
    <row r="11" spans="1:11" ht="18.75" customHeight="1">
      <c r="A11" s="177" t="s">
        <v>115</v>
      </c>
      <c r="B11" s="192"/>
      <c r="C11" s="192"/>
      <c r="D11" s="192"/>
      <c r="E11" s="192"/>
      <c r="F11" s="192"/>
      <c r="G11" s="193"/>
      <c r="H11" s="12"/>
      <c r="I11" s="12"/>
      <c r="J11" s="12"/>
      <c r="K11" s="12"/>
    </row>
    <row r="12" spans="1:11" ht="14.25" customHeight="1">
      <c r="A12" s="20" t="s">
        <v>466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32" type="noConversion"/>
  <printOptions horizontalCentered="1"/>
  <pageMargins left="0.39" right="0.39" top="0.57999999999999996" bottom="0.57999999999999996" header="0.5" footer="0.5"/>
  <pageSetup paperSize="9" scale="57"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G24"/>
  <sheetViews>
    <sheetView showZeros="0" workbookViewId="0">
      <pane ySplit="1" topLeftCell="A2" activePane="bottomLeft" state="frozen"/>
      <selection pane="bottomLeft"/>
    </sheetView>
  </sheetViews>
  <sheetFormatPr defaultColWidth="9.1796875" defaultRowHeight="14.25" customHeight="1"/>
  <cols>
    <col min="1" max="1" width="29.453125" customWidth="1"/>
    <col min="2" max="2" width="23.1796875" customWidth="1"/>
    <col min="3" max="3" width="31.54296875" customWidth="1"/>
    <col min="4" max="4" width="20.453125" customWidth="1"/>
    <col min="5" max="7" width="23.81640625" customWidth="1"/>
  </cols>
  <sheetData>
    <row r="1" spans="1:7" ht="14.25" customHeight="1">
      <c r="A1" s="1"/>
      <c r="B1" s="1"/>
      <c r="C1" s="1"/>
      <c r="D1" s="1"/>
      <c r="E1" s="1"/>
      <c r="F1" s="1"/>
      <c r="G1" s="1"/>
    </row>
    <row r="2" spans="1:7" ht="15" customHeight="1">
      <c r="A2" s="2"/>
      <c r="B2" s="2"/>
      <c r="C2" s="2"/>
      <c r="D2" s="3"/>
      <c r="E2" s="4"/>
      <c r="F2" s="4"/>
      <c r="G2" s="5" t="s">
        <v>467</v>
      </c>
    </row>
    <row r="3" spans="1:7" ht="36.75" customHeight="1">
      <c r="A3" s="116" t="str">
        <f>"2025"&amp;"年部门项目中期规划预算表"</f>
        <v>2025年部门项目中期规划预算表</v>
      </c>
      <c r="B3" s="184"/>
      <c r="C3" s="184"/>
      <c r="D3" s="184"/>
      <c r="E3" s="184"/>
      <c r="F3" s="184"/>
      <c r="G3" s="184"/>
    </row>
    <row r="4" spans="1:7" ht="18.75" customHeight="1">
      <c r="A4" s="158" t="str">
        <f>"单位名称："&amp;"中国共产党云县委员会宣传部"</f>
        <v>单位名称：中国共产党云县委员会宣传部</v>
      </c>
      <c r="B4" s="196"/>
      <c r="C4" s="196"/>
      <c r="D4" s="196"/>
      <c r="E4" s="6"/>
      <c r="F4" s="6"/>
      <c r="G4" s="5" t="s">
        <v>164</v>
      </c>
    </row>
    <row r="5" spans="1:7" ht="18.75" customHeight="1">
      <c r="A5" s="155" t="s">
        <v>265</v>
      </c>
      <c r="B5" s="155" t="s">
        <v>264</v>
      </c>
      <c r="C5" s="155" t="s">
        <v>179</v>
      </c>
      <c r="D5" s="194" t="s">
        <v>468</v>
      </c>
      <c r="E5" s="120" t="s">
        <v>59</v>
      </c>
      <c r="F5" s="152"/>
      <c r="G5" s="121"/>
    </row>
    <row r="6" spans="1:7" ht="18.75" customHeight="1">
      <c r="A6" s="180"/>
      <c r="B6" s="180"/>
      <c r="C6" s="180"/>
      <c r="D6" s="195"/>
      <c r="E6" s="155" t="str">
        <f>"2025"&amp;"年"</f>
        <v>2025年</v>
      </c>
      <c r="F6" s="155" t="str">
        <f>"2025"+1&amp;"年"</f>
        <v>2026年</v>
      </c>
      <c r="G6" s="194" t="str">
        <f>"2025"+2&amp;"年"</f>
        <v>2027年</v>
      </c>
    </row>
    <row r="7" spans="1:7" ht="18.75" customHeight="1">
      <c r="A7" s="174"/>
      <c r="B7" s="174"/>
      <c r="C7" s="174"/>
      <c r="D7" s="156"/>
      <c r="E7" s="174" t="s">
        <v>58</v>
      </c>
      <c r="F7" s="174"/>
      <c r="G7" s="156"/>
    </row>
    <row r="8" spans="1:7" ht="18.75" customHeight="1">
      <c r="A8" s="8">
        <v>1</v>
      </c>
      <c r="B8" s="8">
        <v>2</v>
      </c>
      <c r="C8" s="8">
        <v>3</v>
      </c>
      <c r="D8" s="8">
        <v>4</v>
      </c>
      <c r="E8" s="8">
        <v>5</v>
      </c>
      <c r="F8" s="8">
        <v>6</v>
      </c>
      <c r="G8" s="9">
        <v>7</v>
      </c>
    </row>
    <row r="9" spans="1:7" ht="18.75" customHeight="1">
      <c r="A9" s="10" t="s">
        <v>71</v>
      </c>
      <c r="B9" s="11"/>
      <c r="C9" s="11"/>
      <c r="D9" s="10"/>
      <c r="E9" s="12">
        <v>1446000</v>
      </c>
      <c r="F9" s="12"/>
      <c r="G9" s="12"/>
    </row>
    <row r="10" spans="1:7" ht="18.75" customHeight="1">
      <c r="A10" s="13" t="s">
        <v>71</v>
      </c>
      <c r="B10" s="10"/>
      <c r="C10" s="10"/>
      <c r="D10" s="10"/>
      <c r="E10" s="12">
        <v>1446000</v>
      </c>
      <c r="F10" s="12"/>
      <c r="G10" s="12"/>
    </row>
    <row r="11" spans="1:7" ht="18.75" customHeight="1">
      <c r="A11" s="14"/>
      <c r="B11" s="10" t="s">
        <v>469</v>
      </c>
      <c r="C11" s="10" t="s">
        <v>275</v>
      </c>
      <c r="D11" s="10" t="s">
        <v>470</v>
      </c>
      <c r="E11" s="12">
        <v>50000</v>
      </c>
      <c r="F11" s="12"/>
      <c r="G11" s="12"/>
    </row>
    <row r="12" spans="1:7" ht="18.75" customHeight="1">
      <c r="A12" s="14"/>
      <c r="B12" s="10" t="s">
        <v>469</v>
      </c>
      <c r="C12" s="10" t="s">
        <v>285</v>
      </c>
      <c r="D12" s="10" t="s">
        <v>470</v>
      </c>
      <c r="E12" s="12">
        <v>40000</v>
      </c>
      <c r="F12" s="12"/>
      <c r="G12" s="12"/>
    </row>
    <row r="13" spans="1:7" ht="18.75" customHeight="1">
      <c r="A13" s="14"/>
      <c r="B13" s="10" t="s">
        <v>469</v>
      </c>
      <c r="C13" s="10" t="s">
        <v>291</v>
      </c>
      <c r="D13" s="10" t="s">
        <v>470</v>
      </c>
      <c r="E13" s="12">
        <v>50000</v>
      </c>
      <c r="F13" s="12"/>
      <c r="G13" s="12"/>
    </row>
    <row r="14" spans="1:7" ht="18.75" customHeight="1">
      <c r="A14" s="14"/>
      <c r="B14" s="10" t="s">
        <v>469</v>
      </c>
      <c r="C14" s="10" t="s">
        <v>293</v>
      </c>
      <c r="D14" s="10" t="s">
        <v>470</v>
      </c>
      <c r="E14" s="12">
        <v>200000</v>
      </c>
      <c r="F14" s="12"/>
      <c r="G14" s="12"/>
    </row>
    <row r="15" spans="1:7" ht="18.75" customHeight="1">
      <c r="A15" s="14"/>
      <c r="B15" s="10" t="s">
        <v>469</v>
      </c>
      <c r="C15" s="10" t="s">
        <v>281</v>
      </c>
      <c r="D15" s="10" t="s">
        <v>470</v>
      </c>
      <c r="E15" s="12">
        <v>200000</v>
      </c>
      <c r="F15" s="12"/>
      <c r="G15" s="12"/>
    </row>
    <row r="16" spans="1:7" ht="18.75" customHeight="1">
      <c r="A16" s="14"/>
      <c r="B16" s="10" t="s">
        <v>469</v>
      </c>
      <c r="C16" s="10" t="s">
        <v>273</v>
      </c>
      <c r="D16" s="10" t="s">
        <v>470</v>
      </c>
      <c r="E16" s="12">
        <v>70000</v>
      </c>
      <c r="F16" s="12"/>
      <c r="G16" s="12"/>
    </row>
    <row r="17" spans="1:7" ht="18.75" customHeight="1">
      <c r="A17" s="14"/>
      <c r="B17" s="10" t="s">
        <v>469</v>
      </c>
      <c r="C17" s="10" t="s">
        <v>295</v>
      </c>
      <c r="D17" s="10" t="s">
        <v>470</v>
      </c>
      <c r="E17" s="12">
        <v>500000</v>
      </c>
      <c r="F17" s="12"/>
      <c r="G17" s="12"/>
    </row>
    <row r="18" spans="1:7" ht="18.75" customHeight="1">
      <c r="A18" s="14"/>
      <c r="B18" s="10" t="s">
        <v>469</v>
      </c>
      <c r="C18" s="10" t="s">
        <v>287</v>
      </c>
      <c r="D18" s="10" t="s">
        <v>470</v>
      </c>
      <c r="E18" s="12">
        <v>50000</v>
      </c>
      <c r="F18" s="12"/>
      <c r="G18" s="12"/>
    </row>
    <row r="19" spans="1:7" ht="18.75" customHeight="1">
      <c r="A19" s="14"/>
      <c r="B19" s="10" t="s">
        <v>469</v>
      </c>
      <c r="C19" s="10" t="s">
        <v>279</v>
      </c>
      <c r="D19" s="10" t="s">
        <v>470</v>
      </c>
      <c r="E19" s="12">
        <v>50000</v>
      </c>
      <c r="F19" s="12"/>
      <c r="G19" s="12"/>
    </row>
    <row r="20" spans="1:7" ht="18.75" customHeight="1">
      <c r="A20" s="14"/>
      <c r="B20" s="10" t="s">
        <v>469</v>
      </c>
      <c r="C20" s="10" t="s">
        <v>277</v>
      </c>
      <c r="D20" s="10" t="s">
        <v>470</v>
      </c>
      <c r="E20" s="12">
        <v>96000</v>
      </c>
      <c r="F20" s="12"/>
      <c r="G20" s="12"/>
    </row>
    <row r="21" spans="1:7" ht="18.75" customHeight="1">
      <c r="A21" s="14"/>
      <c r="B21" s="10" t="s">
        <v>469</v>
      </c>
      <c r="C21" s="10" t="s">
        <v>289</v>
      </c>
      <c r="D21" s="10" t="s">
        <v>470</v>
      </c>
      <c r="E21" s="12">
        <v>50000</v>
      </c>
      <c r="F21" s="12"/>
      <c r="G21" s="12"/>
    </row>
    <row r="22" spans="1:7" ht="18.75" customHeight="1">
      <c r="A22" s="14"/>
      <c r="B22" s="10" t="s">
        <v>469</v>
      </c>
      <c r="C22" s="10" t="s">
        <v>283</v>
      </c>
      <c r="D22" s="10" t="s">
        <v>470</v>
      </c>
      <c r="E22" s="12">
        <v>50000</v>
      </c>
      <c r="F22" s="12"/>
      <c r="G22" s="12"/>
    </row>
    <row r="23" spans="1:7" ht="18.75" customHeight="1">
      <c r="A23" s="14"/>
      <c r="B23" s="10" t="s">
        <v>469</v>
      </c>
      <c r="C23" s="10" t="s">
        <v>270</v>
      </c>
      <c r="D23" s="10" t="s">
        <v>470</v>
      </c>
      <c r="E23" s="12">
        <v>40000</v>
      </c>
      <c r="F23" s="12"/>
      <c r="G23" s="12"/>
    </row>
    <row r="24" spans="1:7" ht="18.75" customHeight="1">
      <c r="A24" s="237" t="s">
        <v>56</v>
      </c>
      <c r="B24" s="240" t="s">
        <v>471</v>
      </c>
      <c r="C24" s="240"/>
      <c r="D24" s="241"/>
      <c r="E24" s="12">
        <v>1446000</v>
      </c>
      <c r="F24" s="12"/>
      <c r="G24" s="12"/>
    </row>
  </sheetData>
  <mergeCells count="11">
    <mergeCell ref="A3:G3"/>
    <mergeCell ref="A4:D4"/>
    <mergeCell ref="E5:G5"/>
    <mergeCell ref="A24:D24"/>
    <mergeCell ref="A5:A7"/>
    <mergeCell ref="B5:B7"/>
    <mergeCell ref="C5:C7"/>
    <mergeCell ref="D5:D7"/>
    <mergeCell ref="E6:E7"/>
    <mergeCell ref="F6:F7"/>
    <mergeCell ref="G6:G7"/>
  </mergeCells>
  <phoneticPr fontId="32" type="noConversion"/>
  <printOptions horizontalCentered="1"/>
  <pageMargins left="0.39" right="0.39" top="0.57999999999999996" bottom="0.57999999999999996" header="0.5" footer="0.5"/>
  <pageSetup paperSize="9" scale="5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11"/>
  <sheetViews>
    <sheetView showZeros="0" workbookViewId="0">
      <pane ySplit="1" topLeftCell="A2" activePane="bottomLeft" state="frozen"/>
      <selection pane="bottomLeft"/>
    </sheetView>
  </sheetViews>
  <sheetFormatPr defaultColWidth="9.1796875" defaultRowHeight="14.25" customHeight="1"/>
  <cols>
    <col min="1" max="1" width="21.1796875" customWidth="1"/>
    <col min="2" max="2" width="35.26953125" customWidth="1"/>
    <col min="3" max="8" width="20.453125" customWidth="1"/>
    <col min="9" max="11" width="20.54296875" customWidth="1"/>
    <col min="12" max="12" width="20.453125" customWidth="1"/>
    <col min="13" max="13" width="20.54296875" customWidth="1"/>
    <col min="14" max="19" width="20.453125" customWidth="1"/>
  </cols>
  <sheetData>
    <row r="1" spans="1:19" ht="14.25" customHeight="1">
      <c r="A1" s="1"/>
      <c r="B1" s="1"/>
      <c r="C1" s="1"/>
      <c r="D1" s="1"/>
      <c r="E1" s="1"/>
      <c r="F1" s="1"/>
      <c r="G1" s="1"/>
      <c r="H1" s="1"/>
      <c r="I1" s="1"/>
      <c r="J1" s="1"/>
      <c r="K1" s="1"/>
      <c r="L1" s="1"/>
      <c r="M1" s="1"/>
      <c r="N1" s="1"/>
      <c r="O1" s="1"/>
      <c r="P1" s="1"/>
      <c r="Q1" s="1"/>
      <c r="R1" s="1"/>
      <c r="S1" s="1"/>
    </row>
    <row r="2" spans="1:19" ht="15" customHeight="1">
      <c r="J2" s="105"/>
      <c r="O2" s="37"/>
      <c r="P2" s="37"/>
      <c r="Q2" s="37"/>
      <c r="R2" s="37"/>
      <c r="S2" s="21" t="s">
        <v>53</v>
      </c>
    </row>
    <row r="3" spans="1:19" ht="57.75" customHeight="1">
      <c r="A3" s="134" t="str">
        <f>"2025"&amp;"年部门收入预算表"</f>
        <v>2025年部门收入预算表</v>
      </c>
      <c r="B3" s="135"/>
      <c r="C3" s="135"/>
      <c r="D3" s="135"/>
      <c r="E3" s="135"/>
      <c r="F3" s="135"/>
      <c r="G3" s="135"/>
      <c r="H3" s="135"/>
      <c r="I3" s="135"/>
      <c r="J3" s="135"/>
      <c r="K3" s="135"/>
      <c r="L3" s="135"/>
      <c r="M3" s="135"/>
      <c r="N3" s="135"/>
      <c r="O3" s="136"/>
      <c r="P3" s="136"/>
      <c r="Q3" s="136"/>
      <c r="R3" s="136"/>
      <c r="S3" s="136"/>
    </row>
    <row r="4" spans="1:19" ht="18.75" customHeight="1">
      <c r="A4" s="118" t="str">
        <f>"单位名称："&amp;"中国共产党云县委员会宣传部"</f>
        <v>单位名称：中国共产党云县委员会宣传部</v>
      </c>
      <c r="B4" s="137"/>
      <c r="C4" s="137"/>
      <c r="D4" s="137"/>
      <c r="E4" s="50"/>
      <c r="F4" s="50"/>
      <c r="G4" s="50"/>
      <c r="H4" s="50"/>
      <c r="I4" s="50"/>
      <c r="J4" s="39"/>
      <c r="K4" s="50"/>
      <c r="L4" s="50"/>
      <c r="M4" s="50"/>
      <c r="N4" s="50"/>
      <c r="O4" s="39"/>
      <c r="P4" s="39"/>
      <c r="Q4" s="39"/>
      <c r="R4" s="39"/>
      <c r="S4" s="21" t="s">
        <v>1</v>
      </c>
    </row>
    <row r="5" spans="1:19" ht="18.75" customHeight="1">
      <c r="A5" s="126" t="s">
        <v>54</v>
      </c>
      <c r="B5" s="129" t="s">
        <v>55</v>
      </c>
      <c r="C5" s="129" t="s">
        <v>56</v>
      </c>
      <c r="D5" s="138" t="s">
        <v>57</v>
      </c>
      <c r="E5" s="139"/>
      <c r="F5" s="139"/>
      <c r="G5" s="139"/>
      <c r="H5" s="139"/>
      <c r="I5" s="139"/>
      <c r="J5" s="140"/>
      <c r="K5" s="139"/>
      <c r="L5" s="139"/>
      <c r="M5" s="139"/>
      <c r="N5" s="141"/>
      <c r="O5" s="138" t="s">
        <v>46</v>
      </c>
      <c r="P5" s="138"/>
      <c r="Q5" s="138"/>
      <c r="R5" s="138"/>
      <c r="S5" s="142"/>
    </row>
    <row r="6" spans="1:19" ht="18.75" customHeight="1">
      <c r="A6" s="127"/>
      <c r="B6" s="130"/>
      <c r="C6" s="130"/>
      <c r="D6" s="132" t="s">
        <v>58</v>
      </c>
      <c r="E6" s="132" t="s">
        <v>59</v>
      </c>
      <c r="F6" s="132" t="s">
        <v>60</v>
      </c>
      <c r="G6" s="132" t="s">
        <v>61</v>
      </c>
      <c r="H6" s="132" t="s">
        <v>62</v>
      </c>
      <c r="I6" s="143" t="s">
        <v>63</v>
      </c>
      <c r="J6" s="143"/>
      <c r="K6" s="143"/>
      <c r="L6" s="143"/>
      <c r="M6" s="143"/>
      <c r="N6" s="133"/>
      <c r="O6" s="132" t="s">
        <v>58</v>
      </c>
      <c r="P6" s="132" t="s">
        <v>59</v>
      </c>
      <c r="Q6" s="132" t="s">
        <v>60</v>
      </c>
      <c r="R6" s="132" t="s">
        <v>61</v>
      </c>
      <c r="S6" s="132" t="s">
        <v>64</v>
      </c>
    </row>
    <row r="7" spans="1:19" ht="18.75" customHeight="1">
      <c r="A7" s="128"/>
      <c r="B7" s="131"/>
      <c r="C7" s="131"/>
      <c r="D7" s="133"/>
      <c r="E7" s="133"/>
      <c r="F7" s="133"/>
      <c r="G7" s="133"/>
      <c r="H7" s="133"/>
      <c r="I7" s="101" t="s">
        <v>58</v>
      </c>
      <c r="J7" s="101" t="s">
        <v>65</v>
      </c>
      <c r="K7" s="101" t="s">
        <v>66</v>
      </c>
      <c r="L7" s="101" t="s">
        <v>67</v>
      </c>
      <c r="M7" s="101" t="s">
        <v>68</v>
      </c>
      <c r="N7" s="101" t="s">
        <v>69</v>
      </c>
      <c r="O7" s="144"/>
      <c r="P7" s="144"/>
      <c r="Q7" s="144"/>
      <c r="R7" s="144"/>
      <c r="S7" s="133"/>
    </row>
    <row r="8" spans="1:19" ht="18.75" customHeight="1">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c r="S8" s="8">
        <v>19</v>
      </c>
    </row>
    <row r="9" spans="1:19" ht="18.75" customHeight="1">
      <c r="A9" s="102" t="s">
        <v>70</v>
      </c>
      <c r="B9" s="103" t="s">
        <v>71</v>
      </c>
      <c r="C9" s="12">
        <v>8595370.0299999993</v>
      </c>
      <c r="D9" s="12">
        <v>8595370.0299999993</v>
      </c>
      <c r="E9" s="12">
        <v>8595370.0299999993</v>
      </c>
      <c r="F9" s="12"/>
      <c r="G9" s="12"/>
      <c r="H9" s="12"/>
      <c r="I9" s="12"/>
      <c r="J9" s="12"/>
      <c r="K9" s="12"/>
      <c r="L9" s="12"/>
      <c r="M9" s="12"/>
      <c r="N9" s="12"/>
      <c r="O9" s="12"/>
      <c r="P9" s="12"/>
      <c r="Q9" s="12"/>
      <c r="R9" s="12"/>
      <c r="S9" s="12"/>
    </row>
    <row r="10" spans="1:19" ht="18.75" customHeight="1">
      <c r="A10" s="54" t="s">
        <v>72</v>
      </c>
      <c r="B10" s="104" t="s">
        <v>71</v>
      </c>
      <c r="C10" s="12">
        <v>8595370.0299999993</v>
      </c>
      <c r="D10" s="12">
        <v>8595370.0299999993</v>
      </c>
      <c r="E10" s="12">
        <v>8595370.0299999993</v>
      </c>
      <c r="F10" s="12"/>
      <c r="G10" s="12"/>
      <c r="H10" s="12"/>
      <c r="I10" s="12"/>
      <c r="J10" s="12"/>
      <c r="K10" s="12"/>
      <c r="L10" s="12"/>
      <c r="M10" s="12"/>
      <c r="N10" s="12"/>
      <c r="O10" s="12"/>
      <c r="P10" s="12"/>
      <c r="Q10" s="12"/>
      <c r="R10" s="12"/>
      <c r="S10" s="12"/>
    </row>
    <row r="11" spans="1:19" ht="18.75" customHeight="1">
      <c r="A11" s="124" t="s">
        <v>56</v>
      </c>
      <c r="B11" s="125"/>
      <c r="C11" s="12">
        <v>8595370.0299999993</v>
      </c>
      <c r="D11" s="12">
        <v>8595370.0299999993</v>
      </c>
      <c r="E11" s="12">
        <v>8595370.0299999993</v>
      </c>
      <c r="F11" s="12"/>
      <c r="G11" s="12"/>
      <c r="H11" s="12"/>
      <c r="I11" s="12"/>
      <c r="J11" s="12"/>
      <c r="K11" s="12"/>
      <c r="L11" s="12"/>
      <c r="M11" s="12"/>
      <c r="N11" s="12"/>
      <c r="O11" s="12"/>
      <c r="P11" s="12"/>
      <c r="Q11" s="12"/>
      <c r="R11" s="12"/>
      <c r="S11" s="12"/>
    </row>
  </sheetData>
  <mergeCells count="19">
    <mergeCell ref="A3:S3"/>
    <mergeCell ref="A4:D4"/>
    <mergeCell ref="D5:N5"/>
    <mergeCell ref="O5:S5"/>
    <mergeCell ref="I6:N6"/>
    <mergeCell ref="E6:E7"/>
    <mergeCell ref="F6:F7"/>
    <mergeCell ref="G6:G7"/>
    <mergeCell ref="H6:H7"/>
    <mergeCell ref="O6:O7"/>
    <mergeCell ref="P6:P7"/>
    <mergeCell ref="Q6:Q7"/>
    <mergeCell ref="R6:R7"/>
    <mergeCell ref="S6:S7"/>
    <mergeCell ref="A11:B11"/>
    <mergeCell ref="A5:A7"/>
    <mergeCell ref="B5:B7"/>
    <mergeCell ref="C5:C7"/>
    <mergeCell ref="D6:D7"/>
  </mergeCells>
  <phoneticPr fontId="32" type="noConversion"/>
  <printOptions horizontalCentered="1"/>
  <pageMargins left="0.39" right="0.39" top="0.51" bottom="0.51" header="0.31" footer="0.31"/>
  <pageSetup paperSize="9" scale="3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O23"/>
  <sheetViews>
    <sheetView showZeros="0" workbookViewId="0">
      <pane ySplit="1" topLeftCell="A3" activePane="bottomLeft" state="frozen"/>
      <selection pane="bottomLeft" activeCell="C26" sqref="C26"/>
    </sheetView>
  </sheetViews>
  <sheetFormatPr defaultColWidth="9.1796875" defaultRowHeight="14.25" customHeight="1"/>
  <cols>
    <col min="1" max="1" width="14.26953125" customWidth="1"/>
    <col min="2" max="2" width="37.7265625" customWidth="1"/>
    <col min="3" max="6" width="19.1796875" customWidth="1"/>
    <col min="7" max="8" width="19" customWidth="1"/>
    <col min="9" max="9" width="18.81640625" customWidth="1"/>
    <col min="10" max="11" width="19" customWidth="1"/>
    <col min="12" max="14" width="18.81640625" customWidth="1"/>
    <col min="15" max="15" width="19" customWidth="1"/>
  </cols>
  <sheetData>
    <row r="1" spans="1:15" ht="14.25" customHeight="1">
      <c r="A1" s="1"/>
      <c r="B1" s="1"/>
      <c r="C1" s="1"/>
      <c r="D1" s="1"/>
      <c r="E1" s="1"/>
      <c r="F1" s="1"/>
      <c r="G1" s="1"/>
      <c r="H1" s="1"/>
      <c r="I1" s="1"/>
      <c r="J1" s="1"/>
      <c r="K1" s="1"/>
      <c r="L1" s="1"/>
      <c r="M1" s="1"/>
      <c r="N1" s="1"/>
      <c r="O1" s="1"/>
    </row>
    <row r="2" spans="1:15" ht="15" customHeight="1">
      <c r="A2" s="2"/>
      <c r="B2" s="2"/>
      <c r="C2" s="2"/>
      <c r="D2" s="97"/>
      <c r="E2" s="2"/>
      <c r="F2" s="2"/>
      <c r="G2" s="2"/>
      <c r="H2" s="97"/>
      <c r="I2" s="2"/>
      <c r="J2" s="97"/>
      <c r="K2" s="2"/>
      <c r="L2" s="2"/>
      <c r="M2" s="2"/>
      <c r="N2" s="2"/>
      <c r="O2" s="22" t="s">
        <v>73</v>
      </c>
    </row>
    <row r="3" spans="1:15" ht="42" customHeight="1">
      <c r="A3" s="116" t="str">
        <f>"2025"&amp;"年部门支出预算表"</f>
        <v>2025年部门支出预算表</v>
      </c>
      <c r="B3" s="145"/>
      <c r="C3" s="145"/>
      <c r="D3" s="145"/>
      <c r="E3" s="145"/>
      <c r="F3" s="145"/>
      <c r="G3" s="145"/>
      <c r="H3" s="145"/>
      <c r="I3" s="145"/>
      <c r="J3" s="145"/>
      <c r="K3" s="145"/>
      <c r="L3" s="145"/>
      <c r="M3" s="145"/>
      <c r="N3" s="145"/>
      <c r="O3" s="145"/>
    </row>
    <row r="4" spans="1:15" ht="18.75" customHeight="1">
      <c r="A4" s="146" t="str">
        <f>"单位名称："&amp;"中国共产党云县委员会宣传部"</f>
        <v>单位名称：中国共产党云县委员会宣传部</v>
      </c>
      <c r="B4" s="147"/>
      <c r="C4" s="148"/>
      <c r="D4" s="149"/>
      <c r="E4" s="148"/>
      <c r="F4" s="148"/>
      <c r="G4" s="148"/>
      <c r="H4" s="149"/>
      <c r="I4" s="148"/>
      <c r="J4" s="149"/>
      <c r="K4" s="148"/>
      <c r="L4" s="148"/>
      <c r="M4" s="100"/>
      <c r="N4" s="100"/>
      <c r="O4" s="22" t="s">
        <v>1</v>
      </c>
    </row>
    <row r="5" spans="1:15" ht="18.75" customHeight="1">
      <c r="A5" s="155" t="s">
        <v>74</v>
      </c>
      <c r="B5" s="155" t="s">
        <v>75</v>
      </c>
      <c r="C5" s="155" t="s">
        <v>56</v>
      </c>
      <c r="D5" s="120" t="s">
        <v>59</v>
      </c>
      <c r="E5" s="150" t="s">
        <v>76</v>
      </c>
      <c r="F5" s="151" t="s">
        <v>77</v>
      </c>
      <c r="G5" s="155" t="s">
        <v>60</v>
      </c>
      <c r="H5" s="155" t="s">
        <v>61</v>
      </c>
      <c r="I5" s="155" t="s">
        <v>78</v>
      </c>
      <c r="J5" s="120" t="s">
        <v>79</v>
      </c>
      <c r="K5" s="152"/>
      <c r="L5" s="152"/>
      <c r="M5" s="152"/>
      <c r="N5" s="152"/>
      <c r="O5" s="121"/>
    </row>
    <row r="6" spans="1:15" ht="30" customHeight="1">
      <c r="A6" s="156"/>
      <c r="B6" s="156"/>
      <c r="C6" s="156"/>
      <c r="D6" s="36" t="s">
        <v>58</v>
      </c>
      <c r="E6" s="49" t="s">
        <v>76</v>
      </c>
      <c r="F6" s="49" t="s">
        <v>77</v>
      </c>
      <c r="G6" s="156"/>
      <c r="H6" s="156"/>
      <c r="I6" s="156"/>
      <c r="J6" s="36" t="s">
        <v>58</v>
      </c>
      <c r="K6" s="24" t="s">
        <v>80</v>
      </c>
      <c r="L6" s="24" t="s">
        <v>81</v>
      </c>
      <c r="M6" s="24" t="s">
        <v>82</v>
      </c>
      <c r="N6" s="24" t="s">
        <v>83</v>
      </c>
      <c r="O6" s="24" t="s">
        <v>84</v>
      </c>
    </row>
    <row r="7" spans="1:15" ht="18.75" customHeight="1">
      <c r="A7" s="62">
        <v>1</v>
      </c>
      <c r="B7" s="62">
        <v>2</v>
      </c>
      <c r="C7" s="36">
        <v>3</v>
      </c>
      <c r="D7" s="36">
        <v>4</v>
      </c>
      <c r="E7" s="36">
        <v>5</v>
      </c>
      <c r="F7" s="36">
        <v>6</v>
      </c>
      <c r="G7" s="36">
        <v>7</v>
      </c>
      <c r="H7" s="36">
        <v>8</v>
      </c>
      <c r="I7" s="36">
        <v>9</v>
      </c>
      <c r="J7" s="36">
        <v>10</v>
      </c>
      <c r="K7" s="36">
        <v>11</v>
      </c>
      <c r="L7" s="36">
        <v>12</v>
      </c>
      <c r="M7" s="36">
        <v>13</v>
      </c>
      <c r="N7" s="36">
        <v>14</v>
      </c>
      <c r="O7" s="36">
        <v>15</v>
      </c>
    </row>
    <row r="8" spans="1:15" ht="18.75" customHeight="1">
      <c r="A8" s="70" t="s">
        <v>85</v>
      </c>
      <c r="B8" s="86" t="s">
        <v>86</v>
      </c>
      <c r="C8" s="12">
        <v>7047818.3200000003</v>
      </c>
      <c r="D8" s="12">
        <v>7047818.3200000003</v>
      </c>
      <c r="E8" s="12">
        <v>5601818.3200000003</v>
      </c>
      <c r="F8" s="12">
        <v>1446000</v>
      </c>
      <c r="G8" s="12"/>
      <c r="H8" s="12"/>
      <c r="I8" s="12"/>
      <c r="J8" s="12"/>
      <c r="K8" s="12"/>
      <c r="L8" s="12"/>
      <c r="M8" s="12"/>
      <c r="N8" s="12"/>
      <c r="O8" s="12"/>
    </row>
    <row r="9" spans="1:15" ht="18.75" customHeight="1">
      <c r="A9" s="98" t="s">
        <v>87</v>
      </c>
      <c r="B9" s="112" t="s">
        <v>88</v>
      </c>
      <c r="C9" s="12">
        <v>7047818.3200000003</v>
      </c>
      <c r="D9" s="12">
        <v>7047818.3200000003</v>
      </c>
      <c r="E9" s="12">
        <v>5601818.3200000003</v>
      </c>
      <c r="F9" s="12">
        <v>1446000</v>
      </c>
      <c r="G9" s="12"/>
      <c r="H9" s="12"/>
      <c r="I9" s="12"/>
      <c r="J9" s="12"/>
      <c r="K9" s="12"/>
      <c r="L9" s="12"/>
      <c r="M9" s="12"/>
      <c r="N9" s="12"/>
      <c r="O9" s="12"/>
    </row>
    <row r="10" spans="1:15" ht="18.75" customHeight="1">
      <c r="A10" s="99" t="s">
        <v>89</v>
      </c>
      <c r="B10" s="113" t="s">
        <v>90</v>
      </c>
      <c r="C10" s="12">
        <v>7047818.3200000003</v>
      </c>
      <c r="D10" s="12">
        <v>7047818.3200000003</v>
      </c>
      <c r="E10" s="12">
        <v>5601818.3200000003</v>
      </c>
      <c r="F10" s="12">
        <v>1446000</v>
      </c>
      <c r="G10" s="12"/>
      <c r="H10" s="12"/>
      <c r="I10" s="12"/>
      <c r="J10" s="12"/>
      <c r="K10" s="12"/>
      <c r="L10" s="12"/>
      <c r="M10" s="12"/>
      <c r="N10" s="12"/>
      <c r="O10" s="12"/>
    </row>
    <row r="11" spans="1:15" ht="18.75" customHeight="1">
      <c r="A11" s="70" t="s">
        <v>91</v>
      </c>
      <c r="B11" s="86" t="s">
        <v>92</v>
      </c>
      <c r="C11" s="12">
        <v>790906.92</v>
      </c>
      <c r="D11" s="12">
        <v>790906.92</v>
      </c>
      <c r="E11" s="12">
        <v>790906.92</v>
      </c>
      <c r="F11" s="12"/>
      <c r="G11" s="12"/>
      <c r="H11" s="12"/>
      <c r="I11" s="12"/>
      <c r="J11" s="12"/>
      <c r="K11" s="12"/>
      <c r="L11" s="12"/>
      <c r="M11" s="12"/>
      <c r="N11" s="12"/>
      <c r="O11" s="12"/>
    </row>
    <row r="12" spans="1:15" ht="18.75" customHeight="1">
      <c r="A12" s="98" t="s">
        <v>93</v>
      </c>
      <c r="B12" s="112" t="s">
        <v>94</v>
      </c>
      <c r="C12" s="12">
        <v>790906.92</v>
      </c>
      <c r="D12" s="12">
        <v>790906.92</v>
      </c>
      <c r="E12" s="12">
        <v>790906.92</v>
      </c>
      <c r="F12" s="12"/>
      <c r="G12" s="12"/>
      <c r="H12" s="12"/>
      <c r="I12" s="12"/>
      <c r="J12" s="12"/>
      <c r="K12" s="12"/>
      <c r="L12" s="12"/>
      <c r="M12" s="12"/>
      <c r="N12" s="12"/>
      <c r="O12" s="12"/>
    </row>
    <row r="13" spans="1:15" ht="18.75" customHeight="1">
      <c r="A13" s="99" t="s">
        <v>95</v>
      </c>
      <c r="B13" s="113" t="s">
        <v>96</v>
      </c>
      <c r="C13" s="12">
        <v>218015.4</v>
      </c>
      <c r="D13" s="12">
        <v>218015.4</v>
      </c>
      <c r="E13" s="12">
        <v>218015.4</v>
      </c>
      <c r="F13" s="12"/>
      <c r="G13" s="12"/>
      <c r="H13" s="12"/>
      <c r="I13" s="12"/>
      <c r="J13" s="12"/>
      <c r="K13" s="12"/>
      <c r="L13" s="12"/>
      <c r="M13" s="12"/>
      <c r="N13" s="12"/>
      <c r="O13" s="12"/>
    </row>
    <row r="14" spans="1:15" ht="18.75" customHeight="1">
      <c r="A14" s="99" t="s">
        <v>97</v>
      </c>
      <c r="B14" s="113" t="s">
        <v>98</v>
      </c>
      <c r="C14" s="12">
        <v>572891.52</v>
      </c>
      <c r="D14" s="12">
        <v>572891.52</v>
      </c>
      <c r="E14" s="12">
        <v>572891.52</v>
      </c>
      <c r="F14" s="12"/>
      <c r="G14" s="12"/>
      <c r="H14" s="12"/>
      <c r="I14" s="12"/>
      <c r="J14" s="12"/>
      <c r="K14" s="12"/>
      <c r="L14" s="12"/>
      <c r="M14" s="12"/>
      <c r="N14" s="12"/>
      <c r="O14" s="12"/>
    </row>
    <row r="15" spans="1:15" ht="18.75" customHeight="1">
      <c r="A15" s="70" t="s">
        <v>99</v>
      </c>
      <c r="B15" s="86" t="s">
        <v>100</v>
      </c>
      <c r="C15" s="12">
        <v>293280.15000000002</v>
      </c>
      <c r="D15" s="12">
        <v>293280.15000000002</v>
      </c>
      <c r="E15" s="12">
        <v>293280.15000000002</v>
      </c>
      <c r="F15" s="12"/>
      <c r="G15" s="12"/>
      <c r="H15" s="12"/>
      <c r="I15" s="12"/>
      <c r="J15" s="12"/>
      <c r="K15" s="12"/>
      <c r="L15" s="12"/>
      <c r="M15" s="12"/>
      <c r="N15" s="12"/>
      <c r="O15" s="12"/>
    </row>
    <row r="16" spans="1:15" ht="18.75" customHeight="1">
      <c r="A16" s="98" t="s">
        <v>101</v>
      </c>
      <c r="B16" s="112" t="s">
        <v>102</v>
      </c>
      <c r="C16" s="12">
        <v>293280.15000000002</v>
      </c>
      <c r="D16" s="12">
        <v>293280.15000000002</v>
      </c>
      <c r="E16" s="12">
        <v>293280.15000000002</v>
      </c>
      <c r="F16" s="12"/>
      <c r="G16" s="12"/>
      <c r="H16" s="12"/>
      <c r="I16" s="12"/>
      <c r="J16" s="12"/>
      <c r="K16" s="12"/>
      <c r="L16" s="12"/>
      <c r="M16" s="12"/>
      <c r="N16" s="12"/>
      <c r="O16" s="12"/>
    </row>
    <row r="17" spans="1:15" ht="18.75" customHeight="1">
      <c r="A17" s="99" t="s">
        <v>103</v>
      </c>
      <c r="B17" s="113" t="s">
        <v>104</v>
      </c>
      <c r="C17" s="12">
        <v>111383.66</v>
      </c>
      <c r="D17" s="12">
        <v>111383.66</v>
      </c>
      <c r="E17" s="12">
        <v>111383.66</v>
      </c>
      <c r="F17" s="12"/>
      <c r="G17" s="12"/>
      <c r="H17" s="12"/>
      <c r="I17" s="12"/>
      <c r="J17" s="12"/>
      <c r="K17" s="12"/>
      <c r="L17" s="12"/>
      <c r="M17" s="12"/>
      <c r="N17" s="12"/>
      <c r="O17" s="12"/>
    </row>
    <row r="18" spans="1:15" ht="18.75" customHeight="1">
      <c r="A18" s="99" t="s">
        <v>105</v>
      </c>
      <c r="B18" s="113" t="s">
        <v>106</v>
      </c>
      <c r="C18" s="12">
        <v>162773.75</v>
      </c>
      <c r="D18" s="12">
        <v>162773.75</v>
      </c>
      <c r="E18" s="12">
        <v>162773.75</v>
      </c>
      <c r="F18" s="12"/>
      <c r="G18" s="12"/>
      <c r="H18" s="12"/>
      <c r="I18" s="12"/>
      <c r="J18" s="12"/>
      <c r="K18" s="12"/>
      <c r="L18" s="12"/>
      <c r="M18" s="12"/>
      <c r="N18" s="12"/>
      <c r="O18" s="12"/>
    </row>
    <row r="19" spans="1:15" ht="18.75" customHeight="1">
      <c r="A19" s="99" t="s">
        <v>107</v>
      </c>
      <c r="B19" s="113" t="s">
        <v>108</v>
      </c>
      <c r="C19" s="12">
        <v>19122.740000000002</v>
      </c>
      <c r="D19" s="12">
        <v>19122.740000000002</v>
      </c>
      <c r="E19" s="12">
        <v>19122.740000000002</v>
      </c>
      <c r="F19" s="12"/>
      <c r="G19" s="12"/>
      <c r="H19" s="12"/>
      <c r="I19" s="12"/>
      <c r="J19" s="12"/>
      <c r="K19" s="12"/>
      <c r="L19" s="12"/>
      <c r="M19" s="12"/>
      <c r="N19" s="12"/>
      <c r="O19" s="12"/>
    </row>
    <row r="20" spans="1:15" ht="18.75" customHeight="1">
      <c r="A20" s="70" t="s">
        <v>109</v>
      </c>
      <c r="B20" s="86" t="s">
        <v>110</v>
      </c>
      <c r="C20" s="12">
        <v>463364.64</v>
      </c>
      <c r="D20" s="12">
        <v>463364.64</v>
      </c>
      <c r="E20" s="12">
        <v>463364.64</v>
      </c>
      <c r="F20" s="12"/>
      <c r="G20" s="12"/>
      <c r="H20" s="12"/>
      <c r="I20" s="12"/>
      <c r="J20" s="12"/>
      <c r="K20" s="12"/>
      <c r="L20" s="12"/>
      <c r="M20" s="12"/>
      <c r="N20" s="12"/>
      <c r="O20" s="12"/>
    </row>
    <row r="21" spans="1:15" ht="18.75" customHeight="1">
      <c r="A21" s="98" t="s">
        <v>111</v>
      </c>
      <c r="B21" s="112" t="s">
        <v>112</v>
      </c>
      <c r="C21" s="12">
        <v>463364.64</v>
      </c>
      <c r="D21" s="12">
        <v>463364.64</v>
      </c>
      <c r="E21" s="12">
        <v>463364.64</v>
      </c>
      <c r="F21" s="12"/>
      <c r="G21" s="12"/>
      <c r="H21" s="12"/>
      <c r="I21" s="12"/>
      <c r="J21" s="12"/>
      <c r="K21" s="12"/>
      <c r="L21" s="12"/>
      <c r="M21" s="12"/>
      <c r="N21" s="12"/>
      <c r="O21" s="12"/>
    </row>
    <row r="22" spans="1:15" ht="18.75" customHeight="1">
      <c r="A22" s="99" t="s">
        <v>113</v>
      </c>
      <c r="B22" s="113" t="s">
        <v>114</v>
      </c>
      <c r="C22" s="12">
        <v>463364.64</v>
      </c>
      <c r="D22" s="12">
        <v>463364.64</v>
      </c>
      <c r="E22" s="12">
        <v>463364.64</v>
      </c>
      <c r="F22" s="12"/>
      <c r="G22" s="12"/>
      <c r="H22" s="12"/>
      <c r="I22" s="12"/>
      <c r="J22" s="12"/>
      <c r="K22" s="12"/>
      <c r="L22" s="12"/>
      <c r="M22" s="12"/>
      <c r="N22" s="12"/>
      <c r="O22" s="12"/>
    </row>
    <row r="23" spans="1:15" ht="18.75" customHeight="1">
      <c r="A23" s="153" t="s">
        <v>115</v>
      </c>
      <c r="B23" s="154" t="s">
        <v>115</v>
      </c>
      <c r="C23" s="12">
        <v>8595370.0299999993</v>
      </c>
      <c r="D23" s="12">
        <v>8595370.0299999993</v>
      </c>
      <c r="E23" s="12">
        <v>7149370.0300000003</v>
      </c>
      <c r="F23" s="12">
        <v>1446000</v>
      </c>
      <c r="G23" s="12"/>
      <c r="H23" s="12"/>
      <c r="I23" s="12"/>
      <c r="J23" s="12"/>
      <c r="K23" s="12"/>
      <c r="L23" s="12"/>
      <c r="M23" s="12"/>
      <c r="N23" s="12"/>
      <c r="O23" s="12"/>
    </row>
  </sheetData>
  <mergeCells count="11">
    <mergeCell ref="A3:O3"/>
    <mergeCell ref="A4:L4"/>
    <mergeCell ref="D5:F5"/>
    <mergeCell ref="J5:O5"/>
    <mergeCell ref="A23:B23"/>
    <mergeCell ref="A5:A6"/>
    <mergeCell ref="B5:B6"/>
    <mergeCell ref="C5:C6"/>
    <mergeCell ref="G5:G6"/>
    <mergeCell ref="H5:H6"/>
    <mergeCell ref="I5:I6"/>
  </mergeCells>
  <phoneticPr fontId="32" type="noConversion"/>
  <printOptions horizontalCentered="1"/>
  <pageMargins left="0.39" right="0.39" top="0.51" bottom="0.51" header="0.31" footer="0.31"/>
  <pageSetup paperSize="9" scale="4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7"/>
  <sheetViews>
    <sheetView showZeros="0" workbookViewId="0">
      <pane ySplit="1" topLeftCell="A3" activePane="bottomLeft" state="frozen"/>
      <selection pane="bottomLeft"/>
    </sheetView>
  </sheetViews>
  <sheetFormatPr defaultColWidth="9.1796875" defaultRowHeight="14.25" customHeight="1"/>
  <cols>
    <col min="1" max="1" width="39.26953125" customWidth="1"/>
    <col min="2" max="2" width="30.81640625" customWidth="1"/>
    <col min="3" max="3" width="35.81640625" customWidth="1"/>
    <col min="4" max="4" width="29.81640625" customWidth="1"/>
  </cols>
  <sheetData>
    <row r="1" spans="1:4" ht="14.25" customHeight="1">
      <c r="A1" s="1"/>
      <c r="B1" s="1"/>
      <c r="C1" s="1"/>
      <c r="D1" s="1"/>
    </row>
    <row r="2" spans="1:4" ht="15" customHeight="1">
      <c r="A2" s="2"/>
      <c r="B2" s="2"/>
      <c r="C2" s="2"/>
      <c r="D2" s="22" t="s">
        <v>116</v>
      </c>
    </row>
    <row r="3" spans="1:4" ht="36" customHeight="1">
      <c r="A3" s="116" t="str">
        <f>"2025"&amp;"年部门财政拨款收支预算总表"</f>
        <v>2025年部门财政拨款收支预算总表</v>
      </c>
      <c r="B3" s="157"/>
      <c r="C3" s="157"/>
      <c r="D3" s="157"/>
    </row>
    <row r="4" spans="1:4" ht="18.75" customHeight="1">
      <c r="A4" s="158" t="str">
        <f>"单位名称："&amp;"中国共产党云县委员会宣传部"</f>
        <v>单位名称：中国共产党云县委员会宣传部</v>
      </c>
      <c r="B4" s="159"/>
      <c r="C4" s="85"/>
      <c r="D4" s="22" t="s">
        <v>1</v>
      </c>
    </row>
    <row r="5" spans="1:4" ht="18.75" customHeight="1">
      <c r="A5" s="120" t="s">
        <v>2</v>
      </c>
      <c r="B5" s="121"/>
      <c r="C5" s="120" t="s">
        <v>3</v>
      </c>
      <c r="D5" s="121"/>
    </row>
    <row r="6" spans="1:4" ht="18.75" customHeight="1">
      <c r="A6" s="122" t="s">
        <v>4</v>
      </c>
      <c r="B6" s="160" t="str">
        <f t="shared" ref="B6:D6" si="0">"2025"&amp;"年预算数"</f>
        <v>2025年预算数</v>
      </c>
      <c r="C6" s="122" t="s">
        <v>117</v>
      </c>
      <c r="D6" s="160" t="str">
        <f t="shared" si="0"/>
        <v>2025年预算数</v>
      </c>
    </row>
    <row r="7" spans="1:4" ht="18.75" customHeight="1">
      <c r="A7" s="123"/>
      <c r="B7" s="156"/>
      <c r="C7" s="123"/>
      <c r="D7" s="156"/>
    </row>
    <row r="8" spans="1:4" ht="18.75" customHeight="1">
      <c r="A8" s="86" t="s">
        <v>118</v>
      </c>
      <c r="B8" s="12">
        <v>8595370.0299999993</v>
      </c>
      <c r="C8" s="11" t="s">
        <v>119</v>
      </c>
      <c r="D8" s="12">
        <v>8595370.0299999993</v>
      </c>
    </row>
    <row r="9" spans="1:4" ht="18.75" customHeight="1">
      <c r="A9" s="87" t="s">
        <v>120</v>
      </c>
      <c r="B9" s="12">
        <v>8595370.0299999993</v>
      </c>
      <c r="C9" s="11" t="s">
        <v>121</v>
      </c>
      <c r="D9" s="12">
        <v>7047818.3200000003</v>
      </c>
    </row>
    <row r="10" spans="1:4" ht="18.75" customHeight="1">
      <c r="A10" s="87" t="s">
        <v>122</v>
      </c>
      <c r="B10" s="12"/>
      <c r="C10" s="11" t="s">
        <v>123</v>
      </c>
      <c r="D10" s="12"/>
    </row>
    <row r="11" spans="1:4" ht="18.75" customHeight="1">
      <c r="A11" s="87" t="s">
        <v>124</v>
      </c>
      <c r="B11" s="12"/>
      <c r="C11" s="11" t="s">
        <v>125</v>
      </c>
      <c r="D11" s="12"/>
    </row>
    <row r="12" spans="1:4" ht="18.75" customHeight="1">
      <c r="A12" s="88" t="s">
        <v>126</v>
      </c>
      <c r="B12" s="12"/>
      <c r="C12" s="89" t="s">
        <v>127</v>
      </c>
      <c r="D12" s="12"/>
    </row>
    <row r="13" spans="1:4" ht="18.75" customHeight="1">
      <c r="A13" s="90" t="s">
        <v>120</v>
      </c>
      <c r="B13" s="12"/>
      <c r="C13" s="91" t="s">
        <v>128</v>
      </c>
      <c r="D13" s="12"/>
    </row>
    <row r="14" spans="1:4" ht="18.75" customHeight="1">
      <c r="A14" s="90" t="s">
        <v>122</v>
      </c>
      <c r="B14" s="12"/>
      <c r="C14" s="91" t="s">
        <v>129</v>
      </c>
      <c r="D14" s="12"/>
    </row>
    <row r="15" spans="1:4" ht="18.75" customHeight="1">
      <c r="A15" s="90" t="s">
        <v>124</v>
      </c>
      <c r="B15" s="12"/>
      <c r="C15" s="91" t="s">
        <v>130</v>
      </c>
      <c r="D15" s="12"/>
    </row>
    <row r="16" spans="1:4" ht="18.75" customHeight="1">
      <c r="A16" s="90" t="s">
        <v>26</v>
      </c>
      <c r="B16" s="12"/>
      <c r="C16" s="91" t="s">
        <v>131</v>
      </c>
      <c r="D16" s="12">
        <v>790906.92</v>
      </c>
    </row>
    <row r="17" spans="1:4" ht="18.75" customHeight="1">
      <c r="A17" s="90" t="s">
        <v>26</v>
      </c>
      <c r="B17" s="12" t="s">
        <v>26</v>
      </c>
      <c r="C17" s="91" t="s">
        <v>132</v>
      </c>
      <c r="D17" s="12">
        <v>293280.15000000002</v>
      </c>
    </row>
    <row r="18" spans="1:4" ht="18.75" customHeight="1">
      <c r="A18" s="92" t="s">
        <v>26</v>
      </c>
      <c r="B18" s="12" t="s">
        <v>26</v>
      </c>
      <c r="C18" s="91" t="s">
        <v>133</v>
      </c>
      <c r="D18" s="12"/>
    </row>
    <row r="19" spans="1:4" ht="18.75" customHeight="1">
      <c r="A19" s="92" t="s">
        <v>26</v>
      </c>
      <c r="B19" s="12" t="s">
        <v>26</v>
      </c>
      <c r="C19" s="91" t="s">
        <v>134</v>
      </c>
      <c r="D19" s="12"/>
    </row>
    <row r="20" spans="1:4" ht="18.75" customHeight="1">
      <c r="A20" s="93" t="s">
        <v>26</v>
      </c>
      <c r="B20" s="12" t="s">
        <v>26</v>
      </c>
      <c r="C20" s="91" t="s">
        <v>135</v>
      </c>
      <c r="D20" s="12"/>
    </row>
    <row r="21" spans="1:4" ht="18.75" customHeight="1">
      <c r="A21" s="93" t="s">
        <v>26</v>
      </c>
      <c r="B21" s="12" t="s">
        <v>26</v>
      </c>
      <c r="C21" s="91" t="s">
        <v>136</v>
      </c>
      <c r="D21" s="12"/>
    </row>
    <row r="22" spans="1:4" ht="18.75" customHeight="1">
      <c r="A22" s="93" t="s">
        <v>26</v>
      </c>
      <c r="B22" s="12" t="s">
        <v>26</v>
      </c>
      <c r="C22" s="91" t="s">
        <v>137</v>
      </c>
      <c r="D22" s="12"/>
    </row>
    <row r="23" spans="1:4" ht="18.75" customHeight="1">
      <c r="A23" s="93" t="s">
        <v>26</v>
      </c>
      <c r="B23" s="12" t="s">
        <v>26</v>
      </c>
      <c r="C23" s="91" t="s">
        <v>138</v>
      </c>
      <c r="D23" s="12"/>
    </row>
    <row r="24" spans="1:4" ht="18.75" customHeight="1">
      <c r="A24" s="93" t="s">
        <v>26</v>
      </c>
      <c r="B24" s="12" t="s">
        <v>26</v>
      </c>
      <c r="C24" s="91" t="s">
        <v>139</v>
      </c>
      <c r="D24" s="12"/>
    </row>
    <row r="25" spans="1:4" ht="18.75" customHeight="1">
      <c r="A25" s="93" t="s">
        <v>26</v>
      </c>
      <c r="B25" s="12" t="s">
        <v>26</v>
      </c>
      <c r="C25" s="91" t="s">
        <v>140</v>
      </c>
      <c r="D25" s="12"/>
    </row>
    <row r="26" spans="1:4" ht="18.75" customHeight="1">
      <c r="A26" s="93" t="s">
        <v>26</v>
      </c>
      <c r="B26" s="12" t="s">
        <v>26</v>
      </c>
      <c r="C26" s="91" t="s">
        <v>141</v>
      </c>
      <c r="D26" s="12"/>
    </row>
    <row r="27" spans="1:4" ht="18.75" customHeight="1">
      <c r="A27" s="93" t="s">
        <v>26</v>
      </c>
      <c r="B27" s="12" t="s">
        <v>26</v>
      </c>
      <c r="C27" s="91" t="s">
        <v>142</v>
      </c>
      <c r="D27" s="12">
        <v>463364.64</v>
      </c>
    </row>
    <row r="28" spans="1:4" ht="18.75" customHeight="1">
      <c r="A28" s="93" t="s">
        <v>26</v>
      </c>
      <c r="B28" s="12" t="s">
        <v>26</v>
      </c>
      <c r="C28" s="91" t="s">
        <v>143</v>
      </c>
      <c r="D28" s="12"/>
    </row>
    <row r="29" spans="1:4" ht="18.75" customHeight="1">
      <c r="A29" s="93" t="s">
        <v>26</v>
      </c>
      <c r="B29" s="12" t="s">
        <v>26</v>
      </c>
      <c r="C29" s="91" t="s">
        <v>144</v>
      </c>
      <c r="D29" s="12"/>
    </row>
    <row r="30" spans="1:4" ht="18.75" customHeight="1">
      <c r="A30" s="93" t="s">
        <v>26</v>
      </c>
      <c r="B30" s="12" t="s">
        <v>26</v>
      </c>
      <c r="C30" s="91" t="s">
        <v>145</v>
      </c>
      <c r="D30" s="12"/>
    </row>
    <row r="31" spans="1:4" ht="18.75" customHeight="1">
      <c r="A31" s="93" t="s">
        <v>26</v>
      </c>
      <c r="B31" s="12" t="s">
        <v>26</v>
      </c>
      <c r="C31" s="91" t="s">
        <v>146</v>
      </c>
      <c r="D31" s="12"/>
    </row>
    <row r="32" spans="1:4" ht="18.75" customHeight="1">
      <c r="A32" s="94" t="s">
        <v>26</v>
      </c>
      <c r="B32" s="12" t="s">
        <v>26</v>
      </c>
      <c r="C32" s="91" t="s">
        <v>147</v>
      </c>
      <c r="D32" s="12"/>
    </row>
    <row r="33" spans="1:4" ht="18.75" customHeight="1">
      <c r="A33" s="94" t="s">
        <v>26</v>
      </c>
      <c r="B33" s="12" t="s">
        <v>26</v>
      </c>
      <c r="C33" s="91" t="s">
        <v>148</v>
      </c>
      <c r="D33" s="12"/>
    </row>
    <row r="34" spans="1:4" ht="18.75" customHeight="1">
      <c r="A34" s="94" t="s">
        <v>26</v>
      </c>
      <c r="B34" s="12" t="s">
        <v>26</v>
      </c>
      <c r="C34" s="91" t="s">
        <v>149</v>
      </c>
      <c r="D34" s="12"/>
    </row>
    <row r="35" spans="1:4" ht="18.75" customHeight="1">
      <c r="A35" s="94"/>
      <c r="B35" s="12"/>
      <c r="C35" s="91" t="s">
        <v>150</v>
      </c>
      <c r="D35" s="12"/>
    </row>
    <row r="36" spans="1:4" ht="18.75" customHeight="1">
      <c r="A36" s="94" t="s">
        <v>26</v>
      </c>
      <c r="B36" s="12" t="s">
        <v>26</v>
      </c>
      <c r="C36" s="91" t="s">
        <v>151</v>
      </c>
      <c r="D36" s="12"/>
    </row>
    <row r="37" spans="1:4" ht="18.75" customHeight="1">
      <c r="A37" s="29" t="s">
        <v>152</v>
      </c>
      <c r="B37" s="95">
        <v>8595370.0299999993</v>
      </c>
      <c r="C37" s="96" t="s">
        <v>52</v>
      </c>
      <c r="D37" s="95">
        <v>8595370.0299999993</v>
      </c>
    </row>
  </sheetData>
  <mergeCells count="8">
    <mergeCell ref="A3:D3"/>
    <mergeCell ref="A4:B4"/>
    <mergeCell ref="A5:B5"/>
    <mergeCell ref="C5:D5"/>
    <mergeCell ref="A6:A7"/>
    <mergeCell ref="B6:B7"/>
    <mergeCell ref="C6:C7"/>
    <mergeCell ref="D6:D7"/>
  </mergeCells>
  <phoneticPr fontId="32" type="noConversion"/>
  <printOptions horizontalCentered="1"/>
  <pageMargins left="0.39" right="0.39" top="0.51" bottom="0.51" header="0.31" footer="0.31"/>
  <pageSetup paperSize="9" scale="6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3"/>
  <sheetViews>
    <sheetView showZeros="0" workbookViewId="0">
      <pane ySplit="1" topLeftCell="A2" activePane="bottomLeft" state="frozen"/>
      <selection pane="bottomLeft" activeCell="F17" sqref="F17"/>
    </sheetView>
  </sheetViews>
  <sheetFormatPr defaultColWidth="9.1796875" defaultRowHeight="14.25" customHeight="1"/>
  <cols>
    <col min="1" max="1" width="20.1796875" customWidth="1"/>
    <col min="2" max="2" width="44" customWidth="1"/>
    <col min="3" max="3" width="24.26953125" customWidth="1"/>
    <col min="4" max="4" width="20.453125" customWidth="1"/>
    <col min="5" max="7" width="24.26953125" customWidth="1"/>
  </cols>
  <sheetData>
    <row r="1" spans="1:7" ht="14.25" customHeight="1">
      <c r="A1" s="1"/>
      <c r="B1" s="1"/>
      <c r="C1" s="1"/>
      <c r="D1" s="1"/>
      <c r="E1" s="1"/>
      <c r="F1" s="1"/>
      <c r="G1" s="1"/>
    </row>
    <row r="2" spans="1:7" ht="15" customHeight="1">
      <c r="D2" s="82"/>
      <c r="F2" s="31"/>
      <c r="G2" s="22" t="s">
        <v>153</v>
      </c>
    </row>
    <row r="3" spans="1:7" ht="39" customHeight="1">
      <c r="A3" s="116" t="str">
        <f>"2025"&amp;"年一般公共预算支出预算表（按功能科目分类）"</f>
        <v>2025年一般公共预算支出预算表（按功能科目分类）</v>
      </c>
      <c r="B3" s="161"/>
      <c r="C3" s="161"/>
      <c r="D3" s="161"/>
      <c r="E3" s="161"/>
      <c r="F3" s="161"/>
      <c r="G3" s="161"/>
    </row>
    <row r="4" spans="1:7" ht="18" customHeight="1">
      <c r="A4" s="162" t="str">
        <f>"单位名称："&amp;"中国共产党云县委员会宣传部"</f>
        <v>单位名称：中国共产党云县委员会宣传部</v>
      </c>
      <c r="B4" s="163"/>
      <c r="C4" s="149"/>
      <c r="D4" s="149"/>
      <c r="E4" s="149"/>
      <c r="F4" s="58"/>
      <c r="G4" s="22" t="s">
        <v>1</v>
      </c>
    </row>
    <row r="5" spans="1:7" ht="20.25" customHeight="1">
      <c r="A5" s="164" t="s">
        <v>154</v>
      </c>
      <c r="B5" s="165"/>
      <c r="C5" s="160" t="s">
        <v>56</v>
      </c>
      <c r="D5" s="166" t="s">
        <v>76</v>
      </c>
      <c r="E5" s="152"/>
      <c r="F5" s="121"/>
      <c r="G5" s="169" t="s">
        <v>77</v>
      </c>
    </row>
    <row r="6" spans="1:7" ht="20.25" customHeight="1">
      <c r="A6" s="83" t="s">
        <v>74</v>
      </c>
      <c r="B6" s="83" t="s">
        <v>75</v>
      </c>
      <c r="C6" s="123"/>
      <c r="D6" s="36" t="s">
        <v>58</v>
      </c>
      <c r="E6" s="36" t="s">
        <v>155</v>
      </c>
      <c r="F6" s="36" t="s">
        <v>156</v>
      </c>
      <c r="G6" s="170"/>
    </row>
    <row r="7" spans="1:7" ht="19.5" customHeight="1">
      <c r="A7" s="83" t="s">
        <v>157</v>
      </c>
      <c r="B7" s="83" t="s">
        <v>158</v>
      </c>
      <c r="C7" s="83" t="s">
        <v>159</v>
      </c>
      <c r="D7" s="36">
        <v>4</v>
      </c>
      <c r="E7" s="84" t="s">
        <v>160</v>
      </c>
      <c r="F7" s="84" t="s">
        <v>161</v>
      </c>
      <c r="G7" s="83" t="s">
        <v>162</v>
      </c>
    </row>
    <row r="8" spans="1:7" ht="18" customHeight="1">
      <c r="A8" s="19" t="s">
        <v>85</v>
      </c>
      <c r="B8" s="19" t="s">
        <v>86</v>
      </c>
      <c r="C8" s="12">
        <v>7047818.3200000003</v>
      </c>
      <c r="D8" s="12">
        <v>5601818.3200000003</v>
      </c>
      <c r="E8" s="12">
        <v>5235130.12</v>
      </c>
      <c r="F8" s="12">
        <v>366688.2</v>
      </c>
      <c r="G8" s="12">
        <v>1446000</v>
      </c>
    </row>
    <row r="9" spans="1:7" ht="18" customHeight="1">
      <c r="A9" s="63" t="s">
        <v>87</v>
      </c>
      <c r="B9" s="63" t="s">
        <v>88</v>
      </c>
      <c r="C9" s="12">
        <v>7047818.3200000003</v>
      </c>
      <c r="D9" s="12">
        <v>5601818.3200000003</v>
      </c>
      <c r="E9" s="12">
        <v>5235130.12</v>
      </c>
      <c r="F9" s="12">
        <v>366688.2</v>
      </c>
      <c r="G9" s="12">
        <v>1446000</v>
      </c>
    </row>
    <row r="10" spans="1:7" ht="18" customHeight="1">
      <c r="A10" s="64" t="s">
        <v>89</v>
      </c>
      <c r="B10" s="64" t="s">
        <v>90</v>
      </c>
      <c r="C10" s="12">
        <v>7047818.3200000003</v>
      </c>
      <c r="D10" s="12">
        <v>5601818.3200000003</v>
      </c>
      <c r="E10" s="12">
        <v>5235130.12</v>
      </c>
      <c r="F10" s="12">
        <v>366688.2</v>
      </c>
      <c r="G10" s="12">
        <v>1446000</v>
      </c>
    </row>
    <row r="11" spans="1:7" ht="18" customHeight="1">
      <c r="A11" s="19" t="s">
        <v>91</v>
      </c>
      <c r="B11" s="19" t="s">
        <v>92</v>
      </c>
      <c r="C11" s="12">
        <v>790906.92</v>
      </c>
      <c r="D11" s="12">
        <v>790906.92</v>
      </c>
      <c r="E11" s="12">
        <v>790906.92</v>
      </c>
      <c r="F11" s="12"/>
      <c r="G11" s="12"/>
    </row>
    <row r="12" spans="1:7" ht="18" customHeight="1">
      <c r="A12" s="63" t="s">
        <v>93</v>
      </c>
      <c r="B12" s="63" t="s">
        <v>94</v>
      </c>
      <c r="C12" s="12">
        <v>790906.92</v>
      </c>
      <c r="D12" s="12">
        <v>790906.92</v>
      </c>
      <c r="E12" s="12">
        <v>790906.92</v>
      </c>
      <c r="F12" s="12"/>
      <c r="G12" s="12"/>
    </row>
    <row r="13" spans="1:7" ht="18" customHeight="1">
      <c r="A13" s="64" t="s">
        <v>95</v>
      </c>
      <c r="B13" s="64" t="s">
        <v>96</v>
      </c>
      <c r="C13" s="12">
        <v>218015.4</v>
      </c>
      <c r="D13" s="12">
        <v>218015.4</v>
      </c>
      <c r="E13" s="12">
        <v>218015.4</v>
      </c>
      <c r="F13" s="12"/>
      <c r="G13" s="12"/>
    </row>
    <row r="14" spans="1:7" ht="18" customHeight="1">
      <c r="A14" s="64" t="s">
        <v>97</v>
      </c>
      <c r="B14" s="64" t="s">
        <v>98</v>
      </c>
      <c r="C14" s="12">
        <v>572891.52</v>
      </c>
      <c r="D14" s="12">
        <v>572891.52</v>
      </c>
      <c r="E14" s="12">
        <v>572891.52</v>
      </c>
      <c r="F14" s="12"/>
      <c r="G14" s="12"/>
    </row>
    <row r="15" spans="1:7" ht="18" customHeight="1">
      <c r="A15" s="19" t="s">
        <v>99</v>
      </c>
      <c r="B15" s="19" t="s">
        <v>100</v>
      </c>
      <c r="C15" s="12">
        <v>293280.15000000002</v>
      </c>
      <c r="D15" s="12">
        <v>293280.15000000002</v>
      </c>
      <c r="E15" s="12">
        <v>293280.15000000002</v>
      </c>
      <c r="F15" s="12"/>
      <c r="G15" s="12"/>
    </row>
    <row r="16" spans="1:7" ht="18" customHeight="1">
      <c r="A16" s="63" t="s">
        <v>101</v>
      </c>
      <c r="B16" s="63" t="s">
        <v>102</v>
      </c>
      <c r="C16" s="12">
        <v>293280.15000000002</v>
      </c>
      <c r="D16" s="12">
        <v>293280.15000000002</v>
      </c>
      <c r="E16" s="12">
        <v>293280.15000000002</v>
      </c>
      <c r="F16" s="12"/>
      <c r="G16" s="12"/>
    </row>
    <row r="17" spans="1:7" ht="18" customHeight="1">
      <c r="A17" s="64" t="s">
        <v>103</v>
      </c>
      <c r="B17" s="64" t="s">
        <v>104</v>
      </c>
      <c r="C17" s="12">
        <v>111383.66</v>
      </c>
      <c r="D17" s="12">
        <v>111383.66</v>
      </c>
      <c r="E17" s="12">
        <v>111383.66</v>
      </c>
      <c r="F17" s="12"/>
      <c r="G17" s="12"/>
    </row>
    <row r="18" spans="1:7" ht="18" customHeight="1">
      <c r="A18" s="64" t="s">
        <v>105</v>
      </c>
      <c r="B18" s="64" t="s">
        <v>106</v>
      </c>
      <c r="C18" s="12">
        <v>162773.75</v>
      </c>
      <c r="D18" s="12">
        <v>162773.75</v>
      </c>
      <c r="E18" s="12">
        <v>162773.75</v>
      </c>
      <c r="F18" s="12"/>
      <c r="G18" s="12"/>
    </row>
    <row r="19" spans="1:7" ht="18" customHeight="1">
      <c r="A19" s="64" t="s">
        <v>107</v>
      </c>
      <c r="B19" s="64" t="s">
        <v>108</v>
      </c>
      <c r="C19" s="12">
        <v>19122.740000000002</v>
      </c>
      <c r="D19" s="12">
        <v>19122.740000000002</v>
      </c>
      <c r="E19" s="12">
        <v>19122.740000000002</v>
      </c>
      <c r="F19" s="12"/>
      <c r="G19" s="12"/>
    </row>
    <row r="20" spans="1:7" ht="18" customHeight="1">
      <c r="A20" s="19" t="s">
        <v>109</v>
      </c>
      <c r="B20" s="19" t="s">
        <v>110</v>
      </c>
      <c r="C20" s="12">
        <v>463364.64</v>
      </c>
      <c r="D20" s="12">
        <v>463364.64</v>
      </c>
      <c r="E20" s="12">
        <v>463364.64</v>
      </c>
      <c r="F20" s="12"/>
      <c r="G20" s="12"/>
    </row>
    <row r="21" spans="1:7" ht="18" customHeight="1">
      <c r="A21" s="63" t="s">
        <v>111</v>
      </c>
      <c r="B21" s="63" t="s">
        <v>112</v>
      </c>
      <c r="C21" s="12">
        <v>463364.64</v>
      </c>
      <c r="D21" s="12">
        <v>463364.64</v>
      </c>
      <c r="E21" s="12">
        <v>463364.64</v>
      </c>
      <c r="F21" s="12"/>
      <c r="G21" s="12"/>
    </row>
    <row r="22" spans="1:7" ht="18" customHeight="1">
      <c r="A22" s="64" t="s">
        <v>113</v>
      </c>
      <c r="B22" s="64" t="s">
        <v>114</v>
      </c>
      <c r="C22" s="12">
        <v>463364.64</v>
      </c>
      <c r="D22" s="12">
        <v>463364.64</v>
      </c>
      <c r="E22" s="12">
        <v>463364.64</v>
      </c>
      <c r="F22" s="12"/>
      <c r="G22" s="12"/>
    </row>
    <row r="23" spans="1:7" ht="18" customHeight="1">
      <c r="A23" s="167" t="s">
        <v>115</v>
      </c>
      <c r="B23" s="168" t="s">
        <v>115</v>
      </c>
      <c r="C23" s="12">
        <v>8595370.0299999993</v>
      </c>
      <c r="D23" s="12">
        <v>7149370.0300000003</v>
      </c>
      <c r="E23" s="12">
        <v>6782681.8300000001</v>
      </c>
      <c r="F23" s="12">
        <v>366688.2</v>
      </c>
      <c r="G23" s="12">
        <v>1446000</v>
      </c>
    </row>
  </sheetData>
  <mergeCells count="7">
    <mergeCell ref="A3:G3"/>
    <mergeCell ref="A4:E4"/>
    <mergeCell ref="A5:B5"/>
    <mergeCell ref="D5:F5"/>
    <mergeCell ref="A23:B23"/>
    <mergeCell ref="C5:C6"/>
    <mergeCell ref="G5:G6"/>
  </mergeCells>
  <phoneticPr fontId="32" type="noConversion"/>
  <printOptions horizontalCentered="1"/>
  <pageMargins left="0.39" right="0.39" top="0.57999999999999996" bottom="0.57999999999999996" header="0.5" footer="0.5"/>
  <pageSetup paperSize="9" scale="81"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2"/>
  <sheetViews>
    <sheetView showZeros="0" workbookViewId="0">
      <pane ySplit="1" topLeftCell="A2" activePane="bottomLeft" state="frozen"/>
      <selection pane="bottomLeft" activeCell="E15" sqref="E15"/>
    </sheetView>
  </sheetViews>
  <sheetFormatPr defaultColWidth="9.1796875" defaultRowHeight="14.25" customHeight="1"/>
  <cols>
    <col min="1" max="1" width="23.54296875" customWidth="1"/>
    <col min="2" max="7" width="22.81640625" customWidth="1"/>
  </cols>
  <sheetData>
    <row r="1" spans="1:7" ht="14.25" customHeight="1">
      <c r="A1" s="72"/>
      <c r="B1" s="72"/>
      <c r="C1" s="72"/>
      <c r="D1" s="72"/>
      <c r="E1" s="72"/>
      <c r="F1" s="72"/>
      <c r="G1" s="72"/>
    </row>
    <row r="2" spans="1:7" ht="15" customHeight="1">
      <c r="A2" s="73"/>
      <c r="B2" s="74"/>
      <c r="C2" s="75"/>
      <c r="D2" s="33"/>
      <c r="G2" s="47" t="s">
        <v>163</v>
      </c>
    </row>
    <row r="3" spans="1:7" ht="39" customHeight="1">
      <c r="A3" s="134" t="str">
        <f>"2025"&amp;"年“三公”经费支出预算表"</f>
        <v>2025年“三公”经费支出预算表</v>
      </c>
      <c r="B3" s="171"/>
      <c r="C3" s="171"/>
      <c r="D3" s="171"/>
      <c r="E3" s="171"/>
      <c r="F3" s="171"/>
      <c r="G3" s="171"/>
    </row>
    <row r="4" spans="1:7" ht="18.75" customHeight="1">
      <c r="A4" s="118" t="str">
        <f>"单位名称："&amp;"中国共产党云县委员会宣传部"</f>
        <v>单位名称：中国共产党云县委员会宣传部</v>
      </c>
      <c r="B4" s="172"/>
      <c r="C4" s="173"/>
      <c r="D4" s="148"/>
      <c r="E4" s="16"/>
      <c r="G4" s="47" t="s">
        <v>164</v>
      </c>
    </row>
    <row r="5" spans="1:7" ht="18.75" customHeight="1">
      <c r="A5" s="155" t="s">
        <v>165</v>
      </c>
      <c r="B5" s="155" t="s">
        <v>166</v>
      </c>
      <c r="C5" s="122" t="s">
        <v>167</v>
      </c>
      <c r="D5" s="120" t="s">
        <v>168</v>
      </c>
      <c r="E5" s="152"/>
      <c r="F5" s="121"/>
      <c r="G5" s="122" t="s">
        <v>169</v>
      </c>
    </row>
    <row r="6" spans="1:7" ht="18.75" customHeight="1">
      <c r="A6" s="174"/>
      <c r="B6" s="176"/>
      <c r="C6" s="123"/>
      <c r="D6" s="36" t="s">
        <v>58</v>
      </c>
      <c r="E6" s="36" t="s">
        <v>170</v>
      </c>
      <c r="F6" s="36" t="s">
        <v>171</v>
      </c>
      <c r="G6" s="123"/>
    </row>
    <row r="7" spans="1:7" ht="18.75" customHeight="1">
      <c r="A7" s="175" t="s">
        <v>56</v>
      </c>
      <c r="B7" s="77">
        <v>1</v>
      </c>
      <c r="C7" s="78">
        <v>2</v>
      </c>
      <c r="D7" s="79">
        <v>3</v>
      </c>
      <c r="E7" s="79">
        <v>4</v>
      </c>
      <c r="F7" s="79">
        <v>5</v>
      </c>
      <c r="G7" s="78">
        <v>6</v>
      </c>
    </row>
    <row r="8" spans="1:7" ht="18.75" customHeight="1">
      <c r="A8" s="76" t="s">
        <v>56</v>
      </c>
      <c r="B8" s="80">
        <v>70600</v>
      </c>
      <c r="C8" s="80"/>
      <c r="D8" s="80">
        <v>36000</v>
      </c>
      <c r="E8" s="80"/>
      <c r="F8" s="80">
        <v>36000</v>
      </c>
      <c r="G8" s="80">
        <v>34600</v>
      </c>
    </row>
    <row r="9" spans="1:7" ht="18.75" customHeight="1">
      <c r="A9" s="81" t="s">
        <v>172</v>
      </c>
      <c r="B9" s="80"/>
      <c r="C9" s="80"/>
      <c r="D9" s="80"/>
      <c r="E9" s="80"/>
      <c r="F9" s="80"/>
      <c r="G9" s="80"/>
    </row>
    <row r="10" spans="1:7" ht="18.75" customHeight="1">
      <c r="A10" s="81" t="s">
        <v>173</v>
      </c>
      <c r="B10" s="80">
        <v>70600</v>
      </c>
      <c r="C10" s="80"/>
      <c r="D10" s="80">
        <v>36000</v>
      </c>
      <c r="E10" s="80"/>
      <c r="F10" s="80">
        <v>36000</v>
      </c>
      <c r="G10" s="80">
        <v>34600</v>
      </c>
    </row>
    <row r="11" spans="1:7" ht="18.75" customHeight="1">
      <c r="A11" s="81" t="s">
        <v>174</v>
      </c>
      <c r="B11" s="80"/>
      <c r="C11" s="80"/>
      <c r="D11" s="80"/>
      <c r="E11" s="80"/>
      <c r="F11" s="80"/>
      <c r="G11" s="80"/>
    </row>
    <row r="12" spans="1:7" ht="18.75" customHeight="1">
      <c r="A12" s="81" t="s">
        <v>175</v>
      </c>
      <c r="B12" s="80"/>
      <c r="C12" s="80"/>
      <c r="D12" s="80"/>
      <c r="E12" s="80"/>
      <c r="F12" s="80"/>
      <c r="G12" s="80"/>
    </row>
  </sheetData>
  <mergeCells count="7">
    <mergeCell ref="A3:G3"/>
    <mergeCell ref="A4:D4"/>
    <mergeCell ref="D5:F5"/>
    <mergeCell ref="A5:A7"/>
    <mergeCell ref="B5:B6"/>
    <mergeCell ref="C5:C6"/>
    <mergeCell ref="G5:G6"/>
  </mergeCells>
  <phoneticPr fontId="32" type="noConversion"/>
  <printOptions horizontalCentered="1"/>
  <pageMargins left="0.39" right="0.39" top="0.57999999999999996" bottom="0.57999999999999996" header="0.51" footer="0.51"/>
  <pageSetup paperSize="9" scale="92" fitToHeight="10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W44"/>
  <sheetViews>
    <sheetView showZeros="0" workbookViewId="0">
      <pane ySplit="1" topLeftCell="A2" activePane="bottomLeft" state="frozen"/>
      <selection pane="bottomLeft" activeCell="H43" sqref="H43"/>
    </sheetView>
  </sheetViews>
  <sheetFormatPr defaultColWidth="9.1796875" defaultRowHeight="14.25" customHeight="1"/>
  <cols>
    <col min="1" max="1" width="32.81640625" customWidth="1"/>
    <col min="2" max="2" width="25.453125" customWidth="1"/>
    <col min="3" max="3" width="26.54296875" customWidth="1"/>
    <col min="4" max="4" width="10.1796875" customWidth="1"/>
    <col min="5" max="5" width="28.54296875" customWidth="1"/>
    <col min="6" max="6" width="10.26953125" customWidth="1"/>
    <col min="7" max="7" width="23" customWidth="1"/>
    <col min="8" max="21" width="19.81640625" customWidth="1"/>
    <col min="22" max="23" width="20"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5" customHeight="1">
      <c r="B2" s="67"/>
      <c r="D2" s="68"/>
      <c r="E2" s="68"/>
      <c r="F2" s="68"/>
      <c r="G2" s="68"/>
      <c r="H2" s="37"/>
      <c r="I2" s="37"/>
      <c r="J2" s="37"/>
      <c r="K2" s="37"/>
      <c r="L2" s="37"/>
      <c r="M2" s="37"/>
      <c r="N2" s="16"/>
      <c r="O2" s="16"/>
      <c r="P2" s="16"/>
      <c r="Q2" s="37"/>
      <c r="U2" s="67"/>
      <c r="W2" s="21" t="s">
        <v>176</v>
      </c>
    </row>
    <row r="3" spans="1:23" ht="39.75" customHeight="1">
      <c r="A3" s="134" t="str">
        <f>"2025"&amp;"年部门基本支出预算表"</f>
        <v>2025年部门基本支出预算表</v>
      </c>
      <c r="B3" s="171"/>
      <c r="C3" s="171"/>
      <c r="D3" s="171"/>
      <c r="E3" s="171"/>
      <c r="F3" s="171"/>
      <c r="G3" s="171"/>
      <c r="H3" s="171"/>
      <c r="I3" s="171"/>
      <c r="J3" s="171"/>
      <c r="K3" s="171"/>
      <c r="L3" s="171"/>
      <c r="M3" s="171"/>
      <c r="N3" s="184"/>
      <c r="O3" s="184"/>
      <c r="P3" s="184"/>
      <c r="Q3" s="171"/>
      <c r="R3" s="171"/>
      <c r="S3" s="171"/>
      <c r="T3" s="171"/>
      <c r="U3" s="171"/>
      <c r="V3" s="171"/>
      <c r="W3" s="171"/>
    </row>
    <row r="4" spans="1:23" ht="18.75" customHeight="1">
      <c r="A4" s="158" t="str">
        <f>"单位名称："&amp;"中国共产党云县委员会宣传部"</f>
        <v>单位名称：中国共产党云县委员会宣传部</v>
      </c>
      <c r="B4" s="185"/>
      <c r="C4" s="185"/>
      <c r="D4" s="185"/>
      <c r="E4" s="185"/>
      <c r="F4" s="185"/>
      <c r="G4" s="185"/>
      <c r="H4" s="39"/>
      <c r="I4" s="39"/>
      <c r="J4" s="39"/>
      <c r="K4" s="39"/>
      <c r="L4" s="39"/>
      <c r="M4" s="39"/>
      <c r="N4" s="50"/>
      <c r="O4" s="50"/>
      <c r="P4" s="50"/>
      <c r="Q4" s="39"/>
      <c r="U4" s="67"/>
      <c r="W4" s="21" t="s">
        <v>164</v>
      </c>
    </row>
    <row r="5" spans="1:23" ht="18" customHeight="1">
      <c r="A5" s="155" t="s">
        <v>177</v>
      </c>
      <c r="B5" s="155" t="s">
        <v>178</v>
      </c>
      <c r="C5" s="155" t="s">
        <v>179</v>
      </c>
      <c r="D5" s="155" t="s">
        <v>180</v>
      </c>
      <c r="E5" s="155" t="s">
        <v>181</v>
      </c>
      <c r="F5" s="155" t="s">
        <v>182</v>
      </c>
      <c r="G5" s="155" t="s">
        <v>183</v>
      </c>
      <c r="H5" s="166" t="s">
        <v>184</v>
      </c>
      <c r="I5" s="186" t="s">
        <v>184</v>
      </c>
      <c r="J5" s="186"/>
      <c r="K5" s="186"/>
      <c r="L5" s="186"/>
      <c r="M5" s="186"/>
      <c r="N5" s="152"/>
      <c r="O5" s="152"/>
      <c r="P5" s="152"/>
      <c r="Q5" s="150" t="s">
        <v>62</v>
      </c>
      <c r="R5" s="186" t="s">
        <v>79</v>
      </c>
      <c r="S5" s="186"/>
      <c r="T5" s="186"/>
      <c r="U5" s="186"/>
      <c r="V5" s="186"/>
      <c r="W5" s="187"/>
    </row>
    <row r="6" spans="1:23" ht="18" customHeight="1">
      <c r="A6" s="180"/>
      <c r="B6" s="183"/>
      <c r="C6" s="180"/>
      <c r="D6" s="180"/>
      <c r="E6" s="180"/>
      <c r="F6" s="180"/>
      <c r="G6" s="180"/>
      <c r="H6" s="160" t="s">
        <v>185</v>
      </c>
      <c r="I6" s="166" t="s">
        <v>59</v>
      </c>
      <c r="J6" s="186"/>
      <c r="K6" s="186"/>
      <c r="L6" s="186"/>
      <c r="M6" s="187"/>
      <c r="N6" s="120" t="s">
        <v>186</v>
      </c>
      <c r="O6" s="152"/>
      <c r="P6" s="121"/>
      <c r="Q6" s="155" t="s">
        <v>62</v>
      </c>
      <c r="R6" s="166" t="s">
        <v>79</v>
      </c>
      <c r="S6" s="150" t="s">
        <v>65</v>
      </c>
      <c r="T6" s="186" t="s">
        <v>79</v>
      </c>
      <c r="U6" s="150" t="s">
        <v>67</v>
      </c>
      <c r="V6" s="150" t="s">
        <v>68</v>
      </c>
      <c r="W6" s="151" t="s">
        <v>69</v>
      </c>
    </row>
    <row r="7" spans="1:23" ht="18.75" customHeight="1">
      <c r="A7" s="181"/>
      <c r="B7" s="181"/>
      <c r="C7" s="181"/>
      <c r="D7" s="181"/>
      <c r="E7" s="181"/>
      <c r="F7" s="181"/>
      <c r="G7" s="181"/>
      <c r="H7" s="181"/>
      <c r="I7" s="188" t="s">
        <v>187</v>
      </c>
      <c r="J7" s="155" t="s">
        <v>188</v>
      </c>
      <c r="K7" s="155" t="s">
        <v>189</v>
      </c>
      <c r="L7" s="155" t="s">
        <v>190</v>
      </c>
      <c r="M7" s="155" t="s">
        <v>191</v>
      </c>
      <c r="N7" s="155" t="s">
        <v>59</v>
      </c>
      <c r="O7" s="155" t="s">
        <v>60</v>
      </c>
      <c r="P7" s="155" t="s">
        <v>61</v>
      </c>
      <c r="Q7" s="181"/>
      <c r="R7" s="155" t="s">
        <v>58</v>
      </c>
      <c r="S7" s="155" t="s">
        <v>65</v>
      </c>
      <c r="T7" s="155" t="s">
        <v>192</v>
      </c>
      <c r="U7" s="155" t="s">
        <v>67</v>
      </c>
      <c r="V7" s="155" t="s">
        <v>68</v>
      </c>
      <c r="W7" s="155" t="s">
        <v>69</v>
      </c>
    </row>
    <row r="8" spans="1:23" ht="37.5" customHeight="1">
      <c r="A8" s="182"/>
      <c r="B8" s="182"/>
      <c r="C8" s="182"/>
      <c r="D8" s="182"/>
      <c r="E8" s="182"/>
      <c r="F8" s="182"/>
      <c r="G8" s="182"/>
      <c r="H8" s="182"/>
      <c r="I8" s="189"/>
      <c r="J8" s="174" t="s">
        <v>193</v>
      </c>
      <c r="K8" s="174" t="s">
        <v>189</v>
      </c>
      <c r="L8" s="174" t="s">
        <v>190</v>
      </c>
      <c r="M8" s="174" t="s">
        <v>191</v>
      </c>
      <c r="N8" s="174" t="s">
        <v>189</v>
      </c>
      <c r="O8" s="174" t="s">
        <v>190</v>
      </c>
      <c r="P8" s="174" t="s">
        <v>191</v>
      </c>
      <c r="Q8" s="174" t="s">
        <v>62</v>
      </c>
      <c r="R8" s="174" t="s">
        <v>58</v>
      </c>
      <c r="S8" s="174" t="s">
        <v>65</v>
      </c>
      <c r="T8" s="174" t="s">
        <v>192</v>
      </c>
      <c r="U8" s="174" t="s">
        <v>67</v>
      </c>
      <c r="V8" s="174" t="s">
        <v>68</v>
      </c>
      <c r="W8" s="174" t="s">
        <v>69</v>
      </c>
    </row>
    <row r="9" spans="1:23" ht="19.5" customHeight="1">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row>
    <row r="10" spans="1:23" ht="21" customHeight="1">
      <c r="A10" s="70" t="s">
        <v>71</v>
      </c>
      <c r="B10" s="70"/>
      <c r="C10" s="70"/>
      <c r="D10" s="70"/>
      <c r="E10" s="70"/>
      <c r="F10" s="70"/>
      <c r="G10" s="70"/>
      <c r="H10" s="12">
        <v>7149370.0300000003</v>
      </c>
      <c r="I10" s="12">
        <v>7149370.0300000003</v>
      </c>
      <c r="J10" s="12"/>
      <c r="K10" s="12"/>
      <c r="L10" s="12">
        <v>7149370.0300000003</v>
      </c>
      <c r="M10" s="12"/>
      <c r="N10" s="12"/>
      <c r="O10" s="12"/>
      <c r="P10" s="12"/>
      <c r="Q10" s="12"/>
      <c r="R10" s="12"/>
      <c r="S10" s="12"/>
      <c r="T10" s="12"/>
      <c r="U10" s="12"/>
      <c r="V10" s="12"/>
      <c r="W10" s="12"/>
    </row>
    <row r="11" spans="1:23" ht="21" customHeight="1">
      <c r="A11" s="71" t="s">
        <v>71</v>
      </c>
      <c r="B11" s="10"/>
      <c r="C11" s="10"/>
      <c r="D11" s="10"/>
      <c r="E11" s="10"/>
      <c r="F11" s="10"/>
      <c r="G11" s="10"/>
      <c r="H11" s="12">
        <v>7149370.0300000003</v>
      </c>
      <c r="I11" s="12">
        <v>7149370.0300000003</v>
      </c>
      <c r="J11" s="12"/>
      <c r="K11" s="12"/>
      <c r="L11" s="12">
        <v>7149370.0300000003</v>
      </c>
      <c r="M11" s="12"/>
      <c r="N11" s="12"/>
      <c r="O11" s="12"/>
      <c r="P11" s="12"/>
      <c r="Q11" s="12"/>
      <c r="R11" s="12"/>
      <c r="S11" s="12"/>
      <c r="T11" s="12"/>
      <c r="U11" s="12"/>
      <c r="V11" s="12"/>
      <c r="W11" s="12"/>
    </row>
    <row r="12" spans="1:23" ht="21" customHeight="1">
      <c r="A12" s="14"/>
      <c r="B12" s="10" t="s">
        <v>194</v>
      </c>
      <c r="C12" s="10" t="s">
        <v>195</v>
      </c>
      <c r="D12" s="10" t="s">
        <v>89</v>
      </c>
      <c r="E12" s="10" t="s">
        <v>90</v>
      </c>
      <c r="F12" s="10" t="s">
        <v>196</v>
      </c>
      <c r="G12" s="10" t="s">
        <v>197</v>
      </c>
      <c r="H12" s="12">
        <v>1118352</v>
      </c>
      <c r="I12" s="12">
        <v>1118352</v>
      </c>
      <c r="J12" s="12"/>
      <c r="K12" s="12"/>
      <c r="L12" s="12">
        <v>1118352</v>
      </c>
      <c r="M12" s="12"/>
      <c r="N12" s="12"/>
      <c r="O12" s="12"/>
      <c r="P12" s="12"/>
      <c r="Q12" s="12"/>
      <c r="R12" s="12"/>
      <c r="S12" s="12"/>
      <c r="T12" s="12"/>
      <c r="U12" s="12"/>
      <c r="V12" s="12"/>
      <c r="W12" s="12"/>
    </row>
    <row r="13" spans="1:23" ht="21" customHeight="1">
      <c r="A13" s="14"/>
      <c r="B13" s="10" t="s">
        <v>198</v>
      </c>
      <c r="C13" s="10" t="s">
        <v>199</v>
      </c>
      <c r="D13" s="10" t="s">
        <v>89</v>
      </c>
      <c r="E13" s="10" t="s">
        <v>90</v>
      </c>
      <c r="F13" s="10" t="s">
        <v>196</v>
      </c>
      <c r="G13" s="10" t="s">
        <v>197</v>
      </c>
      <c r="H13" s="12">
        <v>656280</v>
      </c>
      <c r="I13" s="12">
        <v>656280</v>
      </c>
      <c r="J13" s="12"/>
      <c r="K13" s="12"/>
      <c r="L13" s="12">
        <v>656280</v>
      </c>
      <c r="M13" s="12"/>
      <c r="N13" s="12"/>
      <c r="O13" s="12"/>
      <c r="P13" s="12"/>
      <c r="Q13" s="12"/>
      <c r="R13" s="12"/>
      <c r="S13" s="12"/>
      <c r="T13" s="12"/>
      <c r="U13" s="12"/>
      <c r="V13" s="12"/>
      <c r="W13" s="12"/>
    </row>
    <row r="14" spans="1:23" ht="21" customHeight="1">
      <c r="A14" s="14"/>
      <c r="B14" s="10" t="s">
        <v>198</v>
      </c>
      <c r="C14" s="10" t="s">
        <v>199</v>
      </c>
      <c r="D14" s="10" t="s">
        <v>89</v>
      </c>
      <c r="E14" s="10" t="s">
        <v>90</v>
      </c>
      <c r="F14" s="10" t="s">
        <v>200</v>
      </c>
      <c r="G14" s="10" t="s">
        <v>201</v>
      </c>
      <c r="H14" s="12">
        <v>623424</v>
      </c>
      <c r="I14" s="12">
        <v>623424</v>
      </c>
      <c r="J14" s="12"/>
      <c r="K14" s="12"/>
      <c r="L14" s="12">
        <v>623424</v>
      </c>
      <c r="M14" s="12"/>
      <c r="N14" s="12"/>
      <c r="O14" s="12"/>
      <c r="P14" s="12"/>
      <c r="Q14" s="12"/>
      <c r="R14" s="12"/>
      <c r="S14" s="12"/>
      <c r="T14" s="12"/>
      <c r="U14" s="12"/>
      <c r="V14" s="12"/>
      <c r="W14" s="12"/>
    </row>
    <row r="15" spans="1:23" ht="21" customHeight="1">
      <c r="A15" s="14"/>
      <c r="B15" s="10" t="s">
        <v>194</v>
      </c>
      <c r="C15" s="10" t="s">
        <v>195</v>
      </c>
      <c r="D15" s="10" t="s">
        <v>89</v>
      </c>
      <c r="E15" s="10" t="s">
        <v>90</v>
      </c>
      <c r="F15" s="10" t="s">
        <v>200</v>
      </c>
      <c r="G15" s="10" t="s">
        <v>201</v>
      </c>
      <c r="H15" s="12">
        <v>104700</v>
      </c>
      <c r="I15" s="12">
        <v>104700</v>
      </c>
      <c r="J15" s="12"/>
      <c r="K15" s="12"/>
      <c r="L15" s="12">
        <v>104700</v>
      </c>
      <c r="M15" s="12"/>
      <c r="N15" s="12"/>
      <c r="O15" s="12"/>
      <c r="P15" s="12"/>
      <c r="Q15" s="12"/>
      <c r="R15" s="12"/>
      <c r="S15" s="12"/>
      <c r="T15" s="12"/>
      <c r="U15" s="12"/>
      <c r="V15" s="12"/>
      <c r="W15" s="12"/>
    </row>
    <row r="16" spans="1:23" ht="21" customHeight="1">
      <c r="A16" s="14"/>
      <c r="B16" s="10" t="s">
        <v>198</v>
      </c>
      <c r="C16" s="10" t="s">
        <v>199</v>
      </c>
      <c r="D16" s="10" t="s">
        <v>89</v>
      </c>
      <c r="E16" s="10" t="s">
        <v>90</v>
      </c>
      <c r="F16" s="10" t="s">
        <v>200</v>
      </c>
      <c r="G16" s="10" t="s">
        <v>201</v>
      </c>
      <c r="H16" s="12">
        <v>177300</v>
      </c>
      <c r="I16" s="12">
        <v>177300</v>
      </c>
      <c r="J16" s="12"/>
      <c r="K16" s="12"/>
      <c r="L16" s="12">
        <v>177300</v>
      </c>
      <c r="M16" s="12"/>
      <c r="N16" s="12"/>
      <c r="O16" s="12"/>
      <c r="P16" s="12"/>
      <c r="Q16" s="12"/>
      <c r="R16" s="12"/>
      <c r="S16" s="12"/>
      <c r="T16" s="12"/>
      <c r="U16" s="12"/>
      <c r="V16" s="12"/>
      <c r="W16" s="12"/>
    </row>
    <row r="17" spans="1:23" ht="21" customHeight="1">
      <c r="A17" s="14"/>
      <c r="B17" s="10" t="s">
        <v>202</v>
      </c>
      <c r="C17" s="10" t="s">
        <v>203</v>
      </c>
      <c r="D17" s="10" t="s">
        <v>89</v>
      </c>
      <c r="E17" s="10" t="s">
        <v>90</v>
      </c>
      <c r="F17" s="10" t="s">
        <v>204</v>
      </c>
      <c r="G17" s="10" t="s">
        <v>205</v>
      </c>
      <c r="H17" s="12">
        <v>289080</v>
      </c>
      <c r="I17" s="12">
        <v>289080</v>
      </c>
      <c r="J17" s="12"/>
      <c r="K17" s="12"/>
      <c r="L17" s="12">
        <v>289080</v>
      </c>
      <c r="M17" s="12"/>
      <c r="N17" s="12"/>
      <c r="O17" s="12"/>
      <c r="P17" s="12"/>
      <c r="Q17" s="12"/>
      <c r="R17" s="12"/>
      <c r="S17" s="12"/>
      <c r="T17" s="12"/>
      <c r="U17" s="12"/>
      <c r="V17" s="12"/>
      <c r="W17" s="12"/>
    </row>
    <row r="18" spans="1:23" ht="21" customHeight="1">
      <c r="A18" s="14"/>
      <c r="B18" s="10" t="s">
        <v>198</v>
      </c>
      <c r="C18" s="10" t="s">
        <v>199</v>
      </c>
      <c r="D18" s="10" t="s">
        <v>89</v>
      </c>
      <c r="E18" s="10" t="s">
        <v>90</v>
      </c>
      <c r="F18" s="10" t="s">
        <v>204</v>
      </c>
      <c r="G18" s="10" t="s">
        <v>205</v>
      </c>
      <c r="H18" s="12">
        <v>54690</v>
      </c>
      <c r="I18" s="12">
        <v>54690</v>
      </c>
      <c r="J18" s="12"/>
      <c r="K18" s="12"/>
      <c r="L18" s="12">
        <v>54690</v>
      </c>
      <c r="M18" s="12"/>
      <c r="N18" s="12"/>
      <c r="O18" s="12"/>
      <c r="P18" s="12"/>
      <c r="Q18" s="12"/>
      <c r="R18" s="12"/>
      <c r="S18" s="12"/>
      <c r="T18" s="12"/>
      <c r="U18" s="12"/>
      <c r="V18" s="12"/>
      <c r="W18" s="12"/>
    </row>
    <row r="19" spans="1:23" ht="21" customHeight="1">
      <c r="A19" s="14"/>
      <c r="B19" s="10" t="s">
        <v>198</v>
      </c>
      <c r="C19" s="10" t="s">
        <v>199</v>
      </c>
      <c r="D19" s="10" t="s">
        <v>89</v>
      </c>
      <c r="E19" s="10" t="s">
        <v>90</v>
      </c>
      <c r="F19" s="10" t="s">
        <v>204</v>
      </c>
      <c r="G19" s="10" t="s">
        <v>205</v>
      </c>
      <c r="H19" s="12">
        <v>4500</v>
      </c>
      <c r="I19" s="12">
        <v>4500</v>
      </c>
      <c r="J19" s="12"/>
      <c r="K19" s="12"/>
      <c r="L19" s="12">
        <v>4500</v>
      </c>
      <c r="M19" s="12"/>
      <c r="N19" s="12"/>
      <c r="O19" s="12"/>
      <c r="P19" s="12"/>
      <c r="Q19" s="12"/>
      <c r="R19" s="12"/>
      <c r="S19" s="12"/>
      <c r="T19" s="12"/>
      <c r="U19" s="12"/>
      <c r="V19" s="12"/>
      <c r="W19" s="12"/>
    </row>
    <row r="20" spans="1:23" ht="21" customHeight="1">
      <c r="A20" s="14"/>
      <c r="B20" s="10" t="s">
        <v>206</v>
      </c>
      <c r="C20" s="10" t="s">
        <v>207</v>
      </c>
      <c r="D20" s="10" t="s">
        <v>89</v>
      </c>
      <c r="E20" s="10" t="s">
        <v>90</v>
      </c>
      <c r="F20" s="10" t="s">
        <v>208</v>
      </c>
      <c r="G20" s="10" t="s">
        <v>209</v>
      </c>
      <c r="H20" s="12">
        <v>468000</v>
      </c>
      <c r="I20" s="12">
        <v>468000</v>
      </c>
      <c r="J20" s="12"/>
      <c r="K20" s="12"/>
      <c r="L20" s="12">
        <v>468000</v>
      </c>
      <c r="M20" s="12"/>
      <c r="N20" s="12"/>
      <c r="O20" s="12"/>
      <c r="P20" s="12"/>
      <c r="Q20" s="12"/>
      <c r="R20" s="12"/>
      <c r="S20" s="12"/>
      <c r="T20" s="12"/>
      <c r="U20" s="12"/>
      <c r="V20" s="12"/>
      <c r="W20" s="12"/>
    </row>
    <row r="21" spans="1:23" ht="21" customHeight="1">
      <c r="A21" s="14"/>
      <c r="B21" s="10" t="s">
        <v>194</v>
      </c>
      <c r="C21" s="10" t="s">
        <v>195</v>
      </c>
      <c r="D21" s="10" t="s">
        <v>89</v>
      </c>
      <c r="E21" s="10" t="s">
        <v>90</v>
      </c>
      <c r="F21" s="10" t="s">
        <v>208</v>
      </c>
      <c r="G21" s="10" t="s">
        <v>209</v>
      </c>
      <c r="H21" s="12">
        <v>342720</v>
      </c>
      <c r="I21" s="12">
        <v>342720</v>
      </c>
      <c r="J21" s="12"/>
      <c r="K21" s="12"/>
      <c r="L21" s="12">
        <v>342720</v>
      </c>
      <c r="M21" s="12"/>
      <c r="N21" s="12"/>
      <c r="O21" s="12"/>
      <c r="P21" s="12"/>
      <c r="Q21" s="12"/>
      <c r="R21" s="12"/>
      <c r="S21" s="12"/>
      <c r="T21" s="12"/>
      <c r="U21" s="12"/>
      <c r="V21" s="12"/>
      <c r="W21" s="12"/>
    </row>
    <row r="22" spans="1:23" ht="21" customHeight="1">
      <c r="A22" s="14"/>
      <c r="B22" s="10" t="s">
        <v>194</v>
      </c>
      <c r="C22" s="10" t="s">
        <v>195</v>
      </c>
      <c r="D22" s="10" t="s">
        <v>89</v>
      </c>
      <c r="E22" s="10" t="s">
        <v>90</v>
      </c>
      <c r="F22" s="10" t="s">
        <v>208</v>
      </c>
      <c r="G22" s="10" t="s">
        <v>209</v>
      </c>
      <c r="H22" s="12">
        <v>726816</v>
      </c>
      <c r="I22" s="12">
        <v>726816</v>
      </c>
      <c r="J22" s="12"/>
      <c r="K22" s="12"/>
      <c r="L22" s="12">
        <v>726816</v>
      </c>
      <c r="M22" s="12"/>
      <c r="N22" s="12"/>
      <c r="O22" s="12"/>
      <c r="P22" s="12"/>
      <c r="Q22" s="12"/>
      <c r="R22" s="12"/>
      <c r="S22" s="12"/>
      <c r="T22" s="12"/>
      <c r="U22" s="12"/>
      <c r="V22" s="12"/>
      <c r="W22" s="12"/>
    </row>
    <row r="23" spans="1:23" ht="21" customHeight="1">
      <c r="A23" s="14"/>
      <c r="B23" s="10" t="s">
        <v>210</v>
      </c>
      <c r="C23" s="10" t="s">
        <v>211</v>
      </c>
      <c r="D23" s="10" t="s">
        <v>97</v>
      </c>
      <c r="E23" s="10" t="s">
        <v>98</v>
      </c>
      <c r="F23" s="10" t="s">
        <v>212</v>
      </c>
      <c r="G23" s="10" t="s">
        <v>213</v>
      </c>
      <c r="H23" s="12">
        <v>572891.52</v>
      </c>
      <c r="I23" s="12">
        <v>572891.52</v>
      </c>
      <c r="J23" s="12"/>
      <c r="K23" s="12"/>
      <c r="L23" s="12">
        <v>572891.52</v>
      </c>
      <c r="M23" s="12"/>
      <c r="N23" s="12"/>
      <c r="O23" s="12"/>
      <c r="P23" s="12"/>
      <c r="Q23" s="12"/>
      <c r="R23" s="12"/>
      <c r="S23" s="12"/>
      <c r="T23" s="12"/>
      <c r="U23" s="12"/>
      <c r="V23" s="12"/>
      <c r="W23" s="12"/>
    </row>
    <row r="24" spans="1:23" ht="21" customHeight="1">
      <c r="A24" s="14"/>
      <c r="B24" s="10" t="s">
        <v>210</v>
      </c>
      <c r="C24" s="10" t="s">
        <v>211</v>
      </c>
      <c r="D24" s="10" t="s">
        <v>214</v>
      </c>
      <c r="E24" s="10" t="s">
        <v>215</v>
      </c>
      <c r="F24" s="10" t="s">
        <v>216</v>
      </c>
      <c r="G24" s="10" t="s">
        <v>217</v>
      </c>
      <c r="H24" s="12"/>
      <c r="I24" s="12"/>
      <c r="J24" s="12"/>
      <c r="K24" s="12"/>
      <c r="L24" s="12"/>
      <c r="M24" s="12"/>
      <c r="N24" s="12"/>
      <c r="O24" s="12"/>
      <c r="P24" s="12"/>
      <c r="Q24" s="12"/>
      <c r="R24" s="12"/>
      <c r="S24" s="12"/>
      <c r="T24" s="12"/>
      <c r="U24" s="12"/>
      <c r="V24" s="12"/>
      <c r="W24" s="12"/>
    </row>
    <row r="25" spans="1:23" ht="21" customHeight="1">
      <c r="A25" s="14"/>
      <c r="B25" s="10" t="s">
        <v>210</v>
      </c>
      <c r="C25" s="10" t="s">
        <v>211</v>
      </c>
      <c r="D25" s="10" t="s">
        <v>105</v>
      </c>
      <c r="E25" s="10" t="s">
        <v>106</v>
      </c>
      <c r="F25" s="10" t="s">
        <v>218</v>
      </c>
      <c r="G25" s="10" t="s">
        <v>219</v>
      </c>
      <c r="H25" s="12">
        <v>162773.75</v>
      </c>
      <c r="I25" s="12">
        <v>162773.75</v>
      </c>
      <c r="J25" s="12"/>
      <c r="K25" s="12"/>
      <c r="L25" s="12">
        <v>162773.75</v>
      </c>
      <c r="M25" s="12"/>
      <c r="N25" s="12"/>
      <c r="O25" s="12"/>
      <c r="P25" s="12"/>
      <c r="Q25" s="12"/>
      <c r="R25" s="12"/>
      <c r="S25" s="12"/>
      <c r="T25" s="12"/>
      <c r="U25" s="12"/>
      <c r="V25" s="12"/>
      <c r="W25" s="12"/>
    </row>
    <row r="26" spans="1:23" ht="21" customHeight="1">
      <c r="A26" s="14"/>
      <c r="B26" s="10" t="s">
        <v>210</v>
      </c>
      <c r="C26" s="10" t="s">
        <v>211</v>
      </c>
      <c r="D26" s="10" t="s">
        <v>103</v>
      </c>
      <c r="E26" s="10" t="s">
        <v>104</v>
      </c>
      <c r="F26" s="10" t="s">
        <v>218</v>
      </c>
      <c r="G26" s="10" t="s">
        <v>219</v>
      </c>
      <c r="H26" s="12">
        <v>111383.66</v>
      </c>
      <c r="I26" s="12">
        <v>111383.66</v>
      </c>
      <c r="J26" s="12"/>
      <c r="K26" s="12"/>
      <c r="L26" s="12">
        <v>111383.66</v>
      </c>
      <c r="M26" s="12"/>
      <c r="N26" s="12"/>
      <c r="O26" s="12"/>
      <c r="P26" s="12"/>
      <c r="Q26" s="12"/>
      <c r="R26" s="12"/>
      <c r="S26" s="12"/>
      <c r="T26" s="12"/>
      <c r="U26" s="12"/>
      <c r="V26" s="12"/>
      <c r="W26" s="12"/>
    </row>
    <row r="27" spans="1:23" ht="21" customHeight="1">
      <c r="A27" s="14"/>
      <c r="B27" s="10" t="s">
        <v>210</v>
      </c>
      <c r="C27" s="10" t="s">
        <v>211</v>
      </c>
      <c r="D27" s="10" t="s">
        <v>107</v>
      </c>
      <c r="E27" s="10" t="s">
        <v>108</v>
      </c>
      <c r="F27" s="10" t="s">
        <v>220</v>
      </c>
      <c r="G27" s="10" t="s">
        <v>221</v>
      </c>
      <c r="H27" s="12">
        <v>11400</v>
      </c>
      <c r="I27" s="12">
        <v>11400</v>
      </c>
      <c r="J27" s="12"/>
      <c r="K27" s="12"/>
      <c r="L27" s="12">
        <v>11400</v>
      </c>
      <c r="M27" s="12"/>
      <c r="N27" s="12"/>
      <c r="O27" s="12"/>
      <c r="P27" s="12"/>
      <c r="Q27" s="12"/>
      <c r="R27" s="12"/>
      <c r="S27" s="12"/>
      <c r="T27" s="12"/>
      <c r="U27" s="12"/>
      <c r="V27" s="12"/>
      <c r="W27" s="12"/>
    </row>
    <row r="28" spans="1:23" ht="21" customHeight="1">
      <c r="A28" s="14"/>
      <c r="B28" s="10" t="s">
        <v>210</v>
      </c>
      <c r="C28" s="10" t="s">
        <v>211</v>
      </c>
      <c r="D28" s="10" t="s">
        <v>89</v>
      </c>
      <c r="E28" s="10" t="s">
        <v>90</v>
      </c>
      <c r="F28" s="10" t="s">
        <v>220</v>
      </c>
      <c r="G28" s="10" t="s">
        <v>221</v>
      </c>
      <c r="H28" s="12">
        <v>16048.12</v>
      </c>
      <c r="I28" s="12">
        <v>16048.12</v>
      </c>
      <c r="J28" s="12"/>
      <c r="K28" s="12"/>
      <c r="L28" s="12">
        <v>16048.12</v>
      </c>
      <c r="M28" s="12"/>
      <c r="N28" s="12"/>
      <c r="O28" s="12"/>
      <c r="P28" s="12"/>
      <c r="Q28" s="12"/>
      <c r="R28" s="12"/>
      <c r="S28" s="12"/>
      <c r="T28" s="12"/>
      <c r="U28" s="12"/>
      <c r="V28" s="12"/>
      <c r="W28" s="12"/>
    </row>
    <row r="29" spans="1:23" ht="21" customHeight="1">
      <c r="A29" s="14"/>
      <c r="B29" s="10" t="s">
        <v>210</v>
      </c>
      <c r="C29" s="10" t="s">
        <v>211</v>
      </c>
      <c r="D29" s="10" t="s">
        <v>107</v>
      </c>
      <c r="E29" s="10" t="s">
        <v>108</v>
      </c>
      <c r="F29" s="10" t="s">
        <v>220</v>
      </c>
      <c r="G29" s="10" t="s">
        <v>221</v>
      </c>
      <c r="H29" s="12">
        <v>7722.74</v>
      </c>
      <c r="I29" s="12">
        <v>7722.74</v>
      </c>
      <c r="J29" s="12"/>
      <c r="K29" s="12"/>
      <c r="L29" s="12">
        <v>7722.74</v>
      </c>
      <c r="M29" s="12"/>
      <c r="N29" s="12"/>
      <c r="O29" s="12"/>
      <c r="P29" s="12"/>
      <c r="Q29" s="12"/>
      <c r="R29" s="12"/>
      <c r="S29" s="12"/>
      <c r="T29" s="12"/>
      <c r="U29" s="12"/>
      <c r="V29" s="12"/>
      <c r="W29" s="12"/>
    </row>
    <row r="30" spans="1:23" ht="21" customHeight="1">
      <c r="A30" s="14"/>
      <c r="B30" s="10" t="s">
        <v>222</v>
      </c>
      <c r="C30" s="10" t="s">
        <v>114</v>
      </c>
      <c r="D30" s="10" t="s">
        <v>113</v>
      </c>
      <c r="E30" s="10" t="s">
        <v>114</v>
      </c>
      <c r="F30" s="10" t="s">
        <v>223</v>
      </c>
      <c r="G30" s="10" t="s">
        <v>114</v>
      </c>
      <c r="H30" s="12">
        <v>463364.64</v>
      </c>
      <c r="I30" s="12">
        <v>463364.64</v>
      </c>
      <c r="J30" s="12"/>
      <c r="K30" s="12"/>
      <c r="L30" s="12">
        <v>463364.64</v>
      </c>
      <c r="M30" s="12"/>
      <c r="N30" s="12"/>
      <c r="O30" s="12"/>
      <c r="P30" s="12"/>
      <c r="Q30" s="12"/>
      <c r="R30" s="12"/>
      <c r="S30" s="12"/>
      <c r="T30" s="12"/>
      <c r="U30" s="12"/>
      <c r="V30" s="12"/>
      <c r="W30" s="12"/>
    </row>
    <row r="31" spans="1:23" ht="21" customHeight="1">
      <c r="A31" s="14"/>
      <c r="B31" s="10" t="s">
        <v>224</v>
      </c>
      <c r="C31" s="10" t="s">
        <v>225</v>
      </c>
      <c r="D31" s="10" t="s">
        <v>89</v>
      </c>
      <c r="E31" s="10" t="s">
        <v>90</v>
      </c>
      <c r="F31" s="10" t="s">
        <v>226</v>
      </c>
      <c r="G31" s="10" t="s">
        <v>227</v>
      </c>
      <c r="H31" s="12">
        <v>250020</v>
      </c>
      <c r="I31" s="12">
        <v>250020</v>
      </c>
      <c r="J31" s="12"/>
      <c r="K31" s="12"/>
      <c r="L31" s="12">
        <v>250020</v>
      </c>
      <c r="M31" s="12"/>
      <c r="N31" s="12"/>
      <c r="O31" s="12"/>
      <c r="P31" s="12"/>
      <c r="Q31" s="12"/>
      <c r="R31" s="12"/>
      <c r="S31" s="12"/>
      <c r="T31" s="12"/>
      <c r="U31" s="12"/>
      <c r="V31" s="12"/>
      <c r="W31" s="12"/>
    </row>
    <row r="32" spans="1:23" ht="21" customHeight="1">
      <c r="A32" s="14"/>
      <c r="B32" s="10" t="s">
        <v>228</v>
      </c>
      <c r="C32" s="10" t="s">
        <v>229</v>
      </c>
      <c r="D32" s="10" t="s">
        <v>89</v>
      </c>
      <c r="E32" s="10" t="s">
        <v>90</v>
      </c>
      <c r="F32" s="10" t="s">
        <v>230</v>
      </c>
      <c r="G32" s="10" t="s">
        <v>231</v>
      </c>
      <c r="H32" s="12"/>
      <c r="I32" s="12"/>
      <c r="J32" s="12"/>
      <c r="K32" s="12"/>
      <c r="L32" s="12"/>
      <c r="M32" s="12"/>
      <c r="N32" s="12"/>
      <c r="O32" s="12"/>
      <c r="P32" s="12"/>
      <c r="Q32" s="12"/>
      <c r="R32" s="12"/>
      <c r="S32" s="12"/>
      <c r="T32" s="12"/>
      <c r="U32" s="12"/>
      <c r="V32" s="12"/>
      <c r="W32" s="12"/>
    </row>
    <row r="33" spans="1:23" ht="21" customHeight="1">
      <c r="A33" s="14"/>
      <c r="B33" s="10" t="s">
        <v>232</v>
      </c>
      <c r="C33" s="10" t="s">
        <v>233</v>
      </c>
      <c r="D33" s="10" t="s">
        <v>89</v>
      </c>
      <c r="E33" s="10" t="s">
        <v>90</v>
      </c>
      <c r="F33" s="10" t="s">
        <v>234</v>
      </c>
      <c r="G33" s="10" t="s">
        <v>169</v>
      </c>
      <c r="H33" s="12">
        <v>34600</v>
      </c>
      <c r="I33" s="12">
        <v>34600</v>
      </c>
      <c r="J33" s="12"/>
      <c r="K33" s="12"/>
      <c r="L33" s="12">
        <v>34600</v>
      </c>
      <c r="M33" s="12"/>
      <c r="N33" s="12"/>
      <c r="O33" s="12"/>
      <c r="P33" s="12"/>
      <c r="Q33" s="12"/>
      <c r="R33" s="12"/>
      <c r="S33" s="12"/>
      <c r="T33" s="12"/>
      <c r="U33" s="12"/>
      <c r="V33" s="12"/>
      <c r="W33" s="12"/>
    </row>
    <row r="34" spans="1:23" ht="21" customHeight="1">
      <c r="A34" s="14"/>
      <c r="B34" s="10" t="s">
        <v>228</v>
      </c>
      <c r="C34" s="10" t="s">
        <v>229</v>
      </c>
      <c r="D34" s="10" t="s">
        <v>89</v>
      </c>
      <c r="E34" s="10" t="s">
        <v>90</v>
      </c>
      <c r="F34" s="10" t="s">
        <v>235</v>
      </c>
      <c r="G34" s="10" t="s">
        <v>236</v>
      </c>
      <c r="H34" s="12">
        <v>43400</v>
      </c>
      <c r="I34" s="12">
        <v>43400</v>
      </c>
      <c r="J34" s="12"/>
      <c r="K34" s="12"/>
      <c r="L34" s="12">
        <v>43400</v>
      </c>
      <c r="M34" s="12"/>
      <c r="N34" s="12"/>
      <c r="O34" s="12"/>
      <c r="P34" s="12"/>
      <c r="Q34" s="12"/>
      <c r="R34" s="12"/>
      <c r="S34" s="12"/>
      <c r="T34" s="12"/>
      <c r="U34" s="12"/>
      <c r="V34" s="12"/>
      <c r="W34" s="12"/>
    </row>
    <row r="35" spans="1:23" ht="21" customHeight="1">
      <c r="A35" s="14"/>
      <c r="B35" s="10" t="s">
        <v>228</v>
      </c>
      <c r="C35" s="10" t="s">
        <v>229</v>
      </c>
      <c r="D35" s="10" t="s">
        <v>89</v>
      </c>
      <c r="E35" s="10" t="s">
        <v>90</v>
      </c>
      <c r="F35" s="10" t="s">
        <v>237</v>
      </c>
      <c r="G35" s="10" t="s">
        <v>238</v>
      </c>
      <c r="H35" s="12">
        <v>10000</v>
      </c>
      <c r="I35" s="12">
        <v>10000</v>
      </c>
      <c r="J35" s="12"/>
      <c r="K35" s="12"/>
      <c r="L35" s="12">
        <v>10000</v>
      </c>
      <c r="M35" s="12"/>
      <c r="N35" s="12"/>
      <c r="O35" s="12"/>
      <c r="P35" s="12"/>
      <c r="Q35" s="12"/>
      <c r="R35" s="12"/>
      <c r="S35" s="12"/>
      <c r="T35" s="12"/>
      <c r="U35" s="12"/>
      <c r="V35" s="12"/>
      <c r="W35" s="12"/>
    </row>
    <row r="36" spans="1:23" ht="21" customHeight="1">
      <c r="A36" s="14"/>
      <c r="B36" s="10" t="s">
        <v>228</v>
      </c>
      <c r="C36" s="10" t="s">
        <v>229</v>
      </c>
      <c r="D36" s="10" t="s">
        <v>89</v>
      </c>
      <c r="E36" s="10" t="s">
        <v>90</v>
      </c>
      <c r="F36" s="10" t="s">
        <v>239</v>
      </c>
      <c r="G36" s="10" t="s">
        <v>240</v>
      </c>
      <c r="H36" s="12">
        <v>10000</v>
      </c>
      <c r="I36" s="12">
        <v>10000</v>
      </c>
      <c r="J36" s="12"/>
      <c r="K36" s="12"/>
      <c r="L36" s="12">
        <v>10000</v>
      </c>
      <c r="M36" s="12"/>
      <c r="N36" s="12"/>
      <c r="O36" s="12"/>
      <c r="P36" s="12"/>
      <c r="Q36" s="12"/>
      <c r="R36" s="12"/>
      <c r="S36" s="12"/>
      <c r="T36" s="12"/>
      <c r="U36" s="12"/>
      <c r="V36" s="12"/>
      <c r="W36" s="12"/>
    </row>
    <row r="37" spans="1:23" ht="21" customHeight="1">
      <c r="A37" s="14"/>
      <c r="B37" s="10" t="s">
        <v>228</v>
      </c>
      <c r="C37" s="10" t="s">
        <v>229</v>
      </c>
      <c r="D37" s="10" t="s">
        <v>89</v>
      </c>
      <c r="E37" s="10" t="s">
        <v>90</v>
      </c>
      <c r="F37" s="10" t="s">
        <v>230</v>
      </c>
      <c r="G37" s="10" t="s">
        <v>231</v>
      </c>
      <c r="H37" s="12">
        <v>10000</v>
      </c>
      <c r="I37" s="12">
        <v>10000</v>
      </c>
      <c r="J37" s="12"/>
      <c r="K37" s="12"/>
      <c r="L37" s="12">
        <v>10000</v>
      </c>
      <c r="M37" s="12"/>
      <c r="N37" s="12"/>
      <c r="O37" s="12"/>
      <c r="P37" s="12"/>
      <c r="Q37" s="12"/>
      <c r="R37" s="12"/>
      <c r="S37" s="12"/>
      <c r="T37" s="12"/>
      <c r="U37" s="12"/>
      <c r="V37" s="12"/>
      <c r="W37" s="12"/>
    </row>
    <row r="38" spans="1:23" ht="21" customHeight="1">
      <c r="A38" s="14"/>
      <c r="B38" s="10" t="s">
        <v>241</v>
      </c>
      <c r="C38" s="10" t="s">
        <v>242</v>
      </c>
      <c r="D38" s="10" t="s">
        <v>89</v>
      </c>
      <c r="E38" s="10" t="s">
        <v>90</v>
      </c>
      <c r="F38" s="10" t="s">
        <v>243</v>
      </c>
      <c r="G38" s="10" t="s">
        <v>244</v>
      </c>
      <c r="H38" s="12">
        <v>26619.48</v>
      </c>
      <c r="I38" s="12">
        <v>26619.48</v>
      </c>
      <c r="J38" s="12"/>
      <c r="K38" s="12"/>
      <c r="L38" s="12">
        <v>26619.48</v>
      </c>
      <c r="M38" s="12"/>
      <c r="N38" s="12"/>
      <c r="O38" s="12"/>
      <c r="P38" s="12"/>
      <c r="Q38" s="12"/>
      <c r="R38" s="12"/>
      <c r="S38" s="12"/>
      <c r="T38" s="12"/>
      <c r="U38" s="12"/>
      <c r="V38" s="12"/>
      <c r="W38" s="12"/>
    </row>
    <row r="39" spans="1:23" ht="21" customHeight="1">
      <c r="A39" s="14"/>
      <c r="B39" s="10" t="s">
        <v>245</v>
      </c>
      <c r="C39" s="10" t="s">
        <v>246</v>
      </c>
      <c r="D39" s="10" t="s">
        <v>89</v>
      </c>
      <c r="E39" s="10" t="s">
        <v>90</v>
      </c>
      <c r="F39" s="10" t="s">
        <v>247</v>
      </c>
      <c r="G39" s="10" t="s">
        <v>246</v>
      </c>
      <c r="H39" s="12">
        <v>53868.72</v>
      </c>
      <c r="I39" s="12">
        <v>53868.72</v>
      </c>
      <c r="J39" s="12"/>
      <c r="K39" s="12"/>
      <c r="L39" s="12">
        <v>53868.72</v>
      </c>
      <c r="M39" s="12"/>
      <c r="N39" s="12"/>
      <c r="O39" s="12"/>
      <c r="P39" s="12"/>
      <c r="Q39" s="12"/>
      <c r="R39" s="12"/>
      <c r="S39" s="12"/>
      <c r="T39" s="12"/>
      <c r="U39" s="12"/>
      <c r="V39" s="12"/>
      <c r="W39" s="12"/>
    </row>
    <row r="40" spans="1:23" ht="21" customHeight="1">
      <c r="A40" s="14"/>
      <c r="B40" s="10" t="s">
        <v>248</v>
      </c>
      <c r="C40" s="10" t="s">
        <v>249</v>
      </c>
      <c r="D40" s="10" t="s">
        <v>89</v>
      </c>
      <c r="E40" s="10" t="s">
        <v>90</v>
      </c>
      <c r="F40" s="10" t="s">
        <v>250</v>
      </c>
      <c r="G40" s="10" t="s">
        <v>249</v>
      </c>
      <c r="H40" s="12">
        <v>36000</v>
      </c>
      <c r="I40" s="12">
        <v>36000</v>
      </c>
      <c r="J40" s="12"/>
      <c r="K40" s="12"/>
      <c r="L40" s="12">
        <v>36000</v>
      </c>
      <c r="M40" s="12"/>
      <c r="N40" s="12"/>
      <c r="O40" s="12"/>
      <c r="P40" s="12"/>
      <c r="Q40" s="12"/>
      <c r="R40" s="12"/>
      <c r="S40" s="12"/>
      <c r="T40" s="12"/>
      <c r="U40" s="12"/>
      <c r="V40" s="12"/>
      <c r="W40" s="12"/>
    </row>
    <row r="41" spans="1:23" ht="21" customHeight="1">
      <c r="A41" s="14"/>
      <c r="B41" s="10" t="s">
        <v>251</v>
      </c>
      <c r="C41" s="10" t="s">
        <v>252</v>
      </c>
      <c r="D41" s="10" t="s">
        <v>89</v>
      </c>
      <c r="E41" s="10" t="s">
        <v>90</v>
      </c>
      <c r="F41" s="10" t="s">
        <v>253</v>
      </c>
      <c r="G41" s="10" t="s">
        <v>254</v>
      </c>
      <c r="H41" s="12">
        <v>142200</v>
      </c>
      <c r="I41" s="12">
        <v>142200</v>
      </c>
      <c r="J41" s="12"/>
      <c r="K41" s="12"/>
      <c r="L41" s="12">
        <v>142200</v>
      </c>
      <c r="M41" s="12"/>
      <c r="N41" s="12"/>
      <c r="O41" s="12"/>
      <c r="P41" s="12"/>
      <c r="Q41" s="12"/>
      <c r="R41" s="12"/>
      <c r="S41" s="12"/>
      <c r="T41" s="12"/>
      <c r="U41" s="12"/>
      <c r="V41" s="12"/>
      <c r="W41" s="12"/>
    </row>
    <row r="42" spans="1:23" ht="21" customHeight="1">
      <c r="A42" s="14"/>
      <c r="B42" s="10" t="s">
        <v>255</v>
      </c>
      <c r="C42" s="10" t="s">
        <v>256</v>
      </c>
      <c r="D42" s="10" t="s">
        <v>95</v>
      </c>
      <c r="E42" s="10" t="s">
        <v>96</v>
      </c>
      <c r="F42" s="10" t="s">
        <v>257</v>
      </c>
      <c r="G42" s="10" t="s">
        <v>258</v>
      </c>
      <c r="H42" s="12">
        <v>218015.4</v>
      </c>
      <c r="I42" s="12">
        <v>218015.4</v>
      </c>
      <c r="J42" s="12"/>
      <c r="K42" s="12"/>
      <c r="L42" s="12">
        <v>218015.4</v>
      </c>
      <c r="M42" s="12"/>
      <c r="N42" s="12"/>
      <c r="O42" s="12"/>
      <c r="P42" s="12"/>
      <c r="Q42" s="12"/>
      <c r="R42" s="12"/>
      <c r="S42" s="12"/>
      <c r="T42" s="12"/>
      <c r="U42" s="12"/>
      <c r="V42" s="12"/>
      <c r="W42" s="12"/>
    </row>
    <row r="43" spans="1:23" ht="21" customHeight="1">
      <c r="A43" s="14"/>
      <c r="B43" s="10" t="s">
        <v>259</v>
      </c>
      <c r="C43" s="10" t="s">
        <v>260</v>
      </c>
      <c r="D43" s="10" t="s">
        <v>89</v>
      </c>
      <c r="E43" s="10" t="s">
        <v>90</v>
      </c>
      <c r="F43" s="10" t="s">
        <v>261</v>
      </c>
      <c r="G43" s="10" t="s">
        <v>262</v>
      </c>
      <c r="H43" s="12">
        <v>403200</v>
      </c>
      <c r="I43" s="12">
        <v>403200</v>
      </c>
      <c r="J43" s="12"/>
      <c r="K43" s="12"/>
      <c r="L43" s="12">
        <v>403200</v>
      </c>
      <c r="M43" s="12"/>
      <c r="N43" s="12"/>
      <c r="O43" s="12"/>
      <c r="P43" s="12"/>
      <c r="Q43" s="12"/>
      <c r="R43" s="12"/>
      <c r="S43" s="12"/>
      <c r="T43" s="12"/>
      <c r="U43" s="12"/>
      <c r="V43" s="12"/>
      <c r="W43" s="12"/>
    </row>
    <row r="44" spans="1:23" ht="21" customHeight="1">
      <c r="A44" s="177" t="s">
        <v>115</v>
      </c>
      <c r="B44" s="178"/>
      <c r="C44" s="178"/>
      <c r="D44" s="178"/>
      <c r="E44" s="178"/>
      <c r="F44" s="178"/>
      <c r="G44" s="179"/>
      <c r="H44" s="12">
        <v>7149370.0300000003</v>
      </c>
      <c r="I44" s="12">
        <v>7149370.0300000003</v>
      </c>
      <c r="J44" s="12"/>
      <c r="K44" s="12"/>
      <c r="L44" s="12">
        <v>7149370.0300000003</v>
      </c>
      <c r="M44" s="12"/>
      <c r="N44" s="12"/>
      <c r="O44" s="12"/>
      <c r="P44" s="12"/>
      <c r="Q44" s="12"/>
      <c r="R44" s="12"/>
      <c r="S44" s="12"/>
      <c r="T44" s="12"/>
      <c r="U44" s="12"/>
      <c r="V44" s="12"/>
      <c r="W44" s="12"/>
    </row>
  </sheetData>
  <mergeCells count="30">
    <mergeCell ref="A3:W3"/>
    <mergeCell ref="A4:G4"/>
    <mergeCell ref="H5:W5"/>
    <mergeCell ref="I6:M6"/>
    <mergeCell ref="N6:P6"/>
    <mergeCell ref="R6:W6"/>
    <mergeCell ref="H6:H8"/>
    <mergeCell ref="I7:I8"/>
    <mergeCell ref="J7:J8"/>
    <mergeCell ref="K7:K8"/>
    <mergeCell ref="L7:L8"/>
    <mergeCell ref="M7:M8"/>
    <mergeCell ref="N7:N8"/>
    <mergeCell ref="O7:O8"/>
    <mergeCell ref="P7:P8"/>
    <mergeCell ref="Q6:Q8"/>
    <mergeCell ref="A44:G44"/>
    <mergeCell ref="A5:A8"/>
    <mergeCell ref="B5:B8"/>
    <mergeCell ref="C5:C8"/>
    <mergeCell ref="D5:D8"/>
    <mergeCell ref="E5:E8"/>
    <mergeCell ref="F5:F8"/>
    <mergeCell ref="G5:G8"/>
    <mergeCell ref="W7:W8"/>
    <mergeCell ref="R7:R8"/>
    <mergeCell ref="S7:S8"/>
    <mergeCell ref="T7:T8"/>
    <mergeCell ref="U7:U8"/>
    <mergeCell ref="V7:V8"/>
  </mergeCells>
  <phoneticPr fontId="32" type="noConversion"/>
  <printOptions horizontalCentered="1"/>
  <pageMargins left="0.39" right="0.39" top="0.57999999999999996" bottom="0.57999999999999996" header="0.5" footer="0.5"/>
  <pageSetup paperSize="9" scale="31"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W36"/>
  <sheetViews>
    <sheetView showZeros="0" workbookViewId="0">
      <pane ySplit="1" topLeftCell="A2" activePane="bottomLeft" state="frozen"/>
      <selection pane="bottomLeft" activeCell="A36" sqref="A36:H36"/>
    </sheetView>
  </sheetViews>
  <sheetFormatPr defaultColWidth="9.1796875" defaultRowHeight="14.25" customHeight="1"/>
  <cols>
    <col min="1" max="1" width="12.453125" customWidth="1"/>
    <col min="2" max="2" width="30.453125" customWidth="1"/>
    <col min="3" max="3" width="32.81640625" customWidth="1"/>
    <col min="4" max="4" width="23.81640625" customWidth="1"/>
    <col min="5" max="5" width="11.1796875" customWidth="1"/>
    <col min="6" max="6" width="17.7265625" customWidth="1"/>
    <col min="7" max="7" width="9.81640625" customWidth="1"/>
    <col min="8" max="8" width="17.7265625" customWidth="1"/>
    <col min="9" max="21" width="19.1796875" customWidth="1"/>
    <col min="22" max="23" width="19.26953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5" customHeight="1">
      <c r="A2" s="2"/>
      <c r="B2" s="4"/>
      <c r="C2" s="2"/>
      <c r="D2" s="2"/>
      <c r="E2" s="3"/>
      <c r="F2" s="3"/>
      <c r="G2" s="3"/>
      <c r="H2" s="3"/>
      <c r="I2" s="4"/>
      <c r="J2" s="4"/>
      <c r="K2" s="4"/>
      <c r="L2" s="4"/>
      <c r="M2" s="4"/>
      <c r="N2" s="4"/>
      <c r="O2" s="4"/>
      <c r="P2" s="4"/>
      <c r="Q2" s="4"/>
      <c r="R2" s="2"/>
      <c r="S2" s="2"/>
      <c r="T2" s="2"/>
      <c r="U2" s="4"/>
      <c r="V2" s="2"/>
      <c r="W2" s="22" t="s">
        <v>263</v>
      </c>
    </row>
    <row r="3" spans="1:23" ht="41.25" customHeight="1">
      <c r="A3" s="116" t="str">
        <f>"2025"&amp;"年部门项目支出预算表"</f>
        <v>2025年部门项目支出预算表</v>
      </c>
      <c r="B3" s="184"/>
      <c r="C3" s="184"/>
      <c r="D3" s="184"/>
      <c r="E3" s="184"/>
      <c r="F3" s="184"/>
      <c r="G3" s="184"/>
      <c r="H3" s="184"/>
      <c r="I3" s="184"/>
      <c r="J3" s="184"/>
      <c r="K3" s="184"/>
      <c r="L3" s="184"/>
      <c r="M3" s="184"/>
      <c r="N3" s="184"/>
      <c r="O3" s="184"/>
      <c r="P3" s="184"/>
      <c r="Q3" s="184"/>
      <c r="R3" s="184"/>
      <c r="S3" s="184"/>
      <c r="T3" s="184"/>
      <c r="U3" s="184"/>
      <c r="V3" s="184"/>
      <c r="W3" s="184"/>
    </row>
    <row r="4" spans="1:23" ht="18.75" customHeight="1">
      <c r="A4" s="158" t="str">
        <f>"单位名称："&amp;"中国共产党云县委员会宣传部"</f>
        <v>单位名称：中国共产党云县委员会宣传部</v>
      </c>
      <c r="B4" s="196"/>
      <c r="C4" s="196"/>
      <c r="D4" s="196"/>
      <c r="E4" s="196"/>
      <c r="F4" s="196"/>
      <c r="G4" s="196"/>
      <c r="H4" s="196"/>
      <c r="I4" s="6"/>
      <c r="J4" s="6"/>
      <c r="K4" s="6"/>
      <c r="L4" s="6"/>
      <c r="M4" s="6"/>
      <c r="N4" s="6"/>
      <c r="O4" s="6"/>
      <c r="P4" s="6"/>
      <c r="Q4" s="6"/>
      <c r="R4" s="2"/>
      <c r="S4" s="2"/>
      <c r="T4" s="2"/>
      <c r="U4" s="4"/>
      <c r="V4" s="2"/>
      <c r="W4" s="22" t="s">
        <v>164</v>
      </c>
    </row>
    <row r="5" spans="1:23" ht="18.75" customHeight="1">
      <c r="A5" s="155" t="s">
        <v>264</v>
      </c>
      <c r="B5" s="194" t="s">
        <v>178</v>
      </c>
      <c r="C5" s="155" t="s">
        <v>179</v>
      </c>
      <c r="D5" s="155" t="s">
        <v>265</v>
      </c>
      <c r="E5" s="194" t="s">
        <v>180</v>
      </c>
      <c r="F5" s="194" t="s">
        <v>181</v>
      </c>
      <c r="G5" s="194" t="s">
        <v>266</v>
      </c>
      <c r="H5" s="194" t="s">
        <v>267</v>
      </c>
      <c r="I5" s="122" t="s">
        <v>56</v>
      </c>
      <c r="J5" s="120" t="s">
        <v>268</v>
      </c>
      <c r="K5" s="152"/>
      <c r="L5" s="152"/>
      <c r="M5" s="121"/>
      <c r="N5" s="120" t="s">
        <v>186</v>
      </c>
      <c r="O5" s="152"/>
      <c r="P5" s="121"/>
      <c r="Q5" s="194" t="s">
        <v>62</v>
      </c>
      <c r="R5" s="120" t="s">
        <v>79</v>
      </c>
      <c r="S5" s="152"/>
      <c r="T5" s="152"/>
      <c r="U5" s="152"/>
      <c r="V5" s="152"/>
      <c r="W5" s="121"/>
    </row>
    <row r="6" spans="1:23" ht="18.75" customHeight="1">
      <c r="A6" s="180"/>
      <c r="B6" s="181"/>
      <c r="C6" s="180"/>
      <c r="D6" s="180"/>
      <c r="E6" s="195"/>
      <c r="F6" s="195"/>
      <c r="G6" s="195"/>
      <c r="H6" s="195"/>
      <c r="I6" s="181"/>
      <c r="J6" s="190" t="s">
        <v>59</v>
      </c>
      <c r="K6" s="169"/>
      <c r="L6" s="194" t="s">
        <v>60</v>
      </c>
      <c r="M6" s="194" t="s">
        <v>61</v>
      </c>
      <c r="N6" s="194" t="s">
        <v>59</v>
      </c>
      <c r="O6" s="194" t="s">
        <v>60</v>
      </c>
      <c r="P6" s="194" t="s">
        <v>61</v>
      </c>
      <c r="Q6" s="195"/>
      <c r="R6" s="194" t="s">
        <v>58</v>
      </c>
      <c r="S6" s="155" t="s">
        <v>65</v>
      </c>
      <c r="T6" s="155" t="s">
        <v>192</v>
      </c>
      <c r="U6" s="155" t="s">
        <v>67</v>
      </c>
      <c r="V6" s="155" t="s">
        <v>68</v>
      </c>
      <c r="W6" s="155" t="s">
        <v>69</v>
      </c>
    </row>
    <row r="7" spans="1:23" ht="18.75" customHeight="1">
      <c r="A7" s="181"/>
      <c r="B7" s="181"/>
      <c r="C7" s="181"/>
      <c r="D7" s="181"/>
      <c r="E7" s="181"/>
      <c r="F7" s="181"/>
      <c r="G7" s="181"/>
      <c r="H7" s="181"/>
      <c r="I7" s="181"/>
      <c r="J7" s="191" t="s">
        <v>58</v>
      </c>
      <c r="K7" s="170"/>
      <c r="L7" s="181"/>
      <c r="M7" s="181"/>
      <c r="N7" s="181"/>
      <c r="O7" s="181"/>
      <c r="P7" s="181"/>
      <c r="Q7" s="181"/>
      <c r="R7" s="181"/>
      <c r="S7" s="183"/>
      <c r="T7" s="183"/>
      <c r="U7" s="183"/>
      <c r="V7" s="183"/>
      <c r="W7" s="183"/>
    </row>
    <row r="8" spans="1:23" ht="18.75" customHeight="1">
      <c r="A8" s="174"/>
      <c r="B8" s="123"/>
      <c r="C8" s="174"/>
      <c r="D8" s="174"/>
      <c r="E8" s="156"/>
      <c r="F8" s="156"/>
      <c r="G8" s="156"/>
      <c r="H8" s="156"/>
      <c r="I8" s="123"/>
      <c r="J8" s="24" t="s">
        <v>58</v>
      </c>
      <c r="K8" s="24" t="s">
        <v>269</v>
      </c>
      <c r="L8" s="156"/>
      <c r="M8" s="156"/>
      <c r="N8" s="156"/>
      <c r="O8" s="156"/>
      <c r="P8" s="156"/>
      <c r="Q8" s="156"/>
      <c r="R8" s="156"/>
      <c r="S8" s="156"/>
      <c r="T8" s="156"/>
      <c r="U8" s="123"/>
      <c r="V8" s="156"/>
      <c r="W8" s="156"/>
    </row>
    <row r="9" spans="1:23" ht="18.75" customHeight="1">
      <c r="A9" s="65">
        <v>1</v>
      </c>
      <c r="B9" s="65">
        <v>2</v>
      </c>
      <c r="C9" s="65">
        <v>3</v>
      </c>
      <c r="D9" s="65">
        <v>4</v>
      </c>
      <c r="E9" s="65">
        <v>5</v>
      </c>
      <c r="F9" s="65">
        <v>6</v>
      </c>
      <c r="G9" s="65">
        <v>7</v>
      </c>
      <c r="H9" s="65">
        <v>8</v>
      </c>
      <c r="I9" s="65">
        <v>9</v>
      </c>
      <c r="J9" s="65">
        <v>10</v>
      </c>
      <c r="K9" s="65">
        <v>11</v>
      </c>
      <c r="L9" s="65">
        <v>12</v>
      </c>
      <c r="M9" s="65">
        <v>13</v>
      </c>
      <c r="N9" s="65">
        <v>14</v>
      </c>
      <c r="O9" s="65">
        <v>15</v>
      </c>
      <c r="P9" s="65">
        <v>16</v>
      </c>
      <c r="Q9" s="65">
        <v>17</v>
      </c>
      <c r="R9" s="65">
        <v>18</v>
      </c>
      <c r="S9" s="65">
        <v>19</v>
      </c>
      <c r="T9" s="65">
        <v>20</v>
      </c>
      <c r="U9" s="65">
        <v>21</v>
      </c>
      <c r="V9" s="65">
        <v>22</v>
      </c>
      <c r="W9" s="65">
        <v>23</v>
      </c>
    </row>
    <row r="10" spans="1:23" ht="18.75" customHeight="1">
      <c r="A10" s="10"/>
      <c r="B10" s="10"/>
      <c r="C10" s="10" t="s">
        <v>270</v>
      </c>
      <c r="D10" s="10"/>
      <c r="E10" s="10"/>
      <c r="F10" s="10"/>
      <c r="G10" s="10"/>
      <c r="H10" s="10"/>
      <c r="I10" s="12">
        <v>40000</v>
      </c>
      <c r="J10" s="12">
        <v>40000</v>
      </c>
      <c r="K10" s="12">
        <v>40000</v>
      </c>
      <c r="L10" s="12"/>
      <c r="M10" s="12"/>
      <c r="N10" s="12"/>
      <c r="O10" s="12"/>
      <c r="P10" s="12"/>
      <c r="Q10" s="12"/>
      <c r="R10" s="12"/>
      <c r="S10" s="12"/>
      <c r="T10" s="12"/>
      <c r="U10" s="12"/>
      <c r="V10" s="12"/>
      <c r="W10" s="12"/>
    </row>
    <row r="11" spans="1:23" ht="18.75" customHeight="1">
      <c r="A11" s="66" t="s">
        <v>271</v>
      </c>
      <c r="B11" s="66" t="s">
        <v>272</v>
      </c>
      <c r="C11" s="10" t="s">
        <v>270</v>
      </c>
      <c r="D11" s="66" t="s">
        <v>71</v>
      </c>
      <c r="E11" s="66" t="s">
        <v>89</v>
      </c>
      <c r="F11" s="66" t="s">
        <v>90</v>
      </c>
      <c r="G11" s="66" t="s">
        <v>230</v>
      </c>
      <c r="H11" s="66" t="s">
        <v>231</v>
      </c>
      <c r="I11" s="12">
        <v>40000</v>
      </c>
      <c r="J11" s="12">
        <v>40000</v>
      </c>
      <c r="K11" s="12">
        <v>40000</v>
      </c>
      <c r="L11" s="12"/>
      <c r="M11" s="12"/>
      <c r="N11" s="12"/>
      <c r="O11" s="12"/>
      <c r="P11" s="12"/>
      <c r="Q11" s="12"/>
      <c r="R11" s="12"/>
      <c r="S11" s="12"/>
      <c r="T11" s="12"/>
      <c r="U11" s="12"/>
      <c r="V11" s="12"/>
      <c r="W11" s="12"/>
    </row>
    <row r="12" spans="1:23" ht="18.75" customHeight="1">
      <c r="A12" s="14"/>
      <c r="B12" s="14"/>
      <c r="C12" s="10" t="s">
        <v>273</v>
      </c>
      <c r="D12" s="14"/>
      <c r="E12" s="14"/>
      <c r="F12" s="14"/>
      <c r="G12" s="14"/>
      <c r="H12" s="14"/>
      <c r="I12" s="12">
        <v>70000</v>
      </c>
      <c r="J12" s="12">
        <v>70000</v>
      </c>
      <c r="K12" s="12">
        <v>70000</v>
      </c>
      <c r="L12" s="12"/>
      <c r="M12" s="12"/>
      <c r="N12" s="12"/>
      <c r="O12" s="12"/>
      <c r="P12" s="12"/>
      <c r="Q12" s="12"/>
      <c r="R12" s="12"/>
      <c r="S12" s="12"/>
      <c r="T12" s="12"/>
      <c r="U12" s="12"/>
      <c r="V12" s="12"/>
      <c r="W12" s="12"/>
    </row>
    <row r="13" spans="1:23" ht="18.75" customHeight="1">
      <c r="A13" s="66" t="s">
        <v>271</v>
      </c>
      <c r="B13" s="66" t="s">
        <v>274</v>
      </c>
      <c r="C13" s="10" t="s">
        <v>273</v>
      </c>
      <c r="D13" s="66" t="s">
        <v>71</v>
      </c>
      <c r="E13" s="66" t="s">
        <v>89</v>
      </c>
      <c r="F13" s="66" t="s">
        <v>90</v>
      </c>
      <c r="G13" s="66" t="s">
        <v>230</v>
      </c>
      <c r="H13" s="66" t="s">
        <v>231</v>
      </c>
      <c r="I13" s="12">
        <v>70000</v>
      </c>
      <c r="J13" s="12">
        <v>70000</v>
      </c>
      <c r="K13" s="12">
        <v>70000</v>
      </c>
      <c r="L13" s="12"/>
      <c r="M13" s="12"/>
      <c r="N13" s="12"/>
      <c r="O13" s="12"/>
      <c r="P13" s="12"/>
      <c r="Q13" s="12"/>
      <c r="R13" s="12"/>
      <c r="S13" s="12"/>
      <c r="T13" s="12"/>
      <c r="U13" s="12"/>
      <c r="V13" s="12"/>
      <c r="W13" s="12"/>
    </row>
    <row r="14" spans="1:23" ht="18.75" customHeight="1">
      <c r="A14" s="14"/>
      <c r="B14" s="14"/>
      <c r="C14" s="10" t="s">
        <v>275</v>
      </c>
      <c r="D14" s="14"/>
      <c r="E14" s="14"/>
      <c r="F14" s="14"/>
      <c r="G14" s="14"/>
      <c r="H14" s="14"/>
      <c r="I14" s="12">
        <v>50000</v>
      </c>
      <c r="J14" s="12">
        <v>50000</v>
      </c>
      <c r="K14" s="12">
        <v>50000</v>
      </c>
      <c r="L14" s="12"/>
      <c r="M14" s="12"/>
      <c r="N14" s="12"/>
      <c r="O14" s="12"/>
      <c r="P14" s="12"/>
      <c r="Q14" s="12"/>
      <c r="R14" s="12"/>
      <c r="S14" s="12"/>
      <c r="T14" s="12"/>
      <c r="U14" s="12"/>
      <c r="V14" s="12"/>
      <c r="W14" s="12"/>
    </row>
    <row r="15" spans="1:23" ht="18.75" customHeight="1">
      <c r="A15" s="66" t="s">
        <v>271</v>
      </c>
      <c r="B15" s="66" t="s">
        <v>276</v>
      </c>
      <c r="C15" s="10" t="s">
        <v>275</v>
      </c>
      <c r="D15" s="66" t="s">
        <v>71</v>
      </c>
      <c r="E15" s="66" t="s">
        <v>89</v>
      </c>
      <c r="F15" s="66" t="s">
        <v>90</v>
      </c>
      <c r="G15" s="66" t="s">
        <v>230</v>
      </c>
      <c r="H15" s="66" t="s">
        <v>231</v>
      </c>
      <c r="I15" s="12">
        <v>50000</v>
      </c>
      <c r="J15" s="12">
        <v>50000</v>
      </c>
      <c r="K15" s="12">
        <v>50000</v>
      </c>
      <c r="L15" s="12"/>
      <c r="M15" s="12"/>
      <c r="N15" s="12"/>
      <c r="O15" s="12"/>
      <c r="P15" s="12"/>
      <c r="Q15" s="12"/>
      <c r="R15" s="12"/>
      <c r="S15" s="12"/>
      <c r="T15" s="12"/>
      <c r="U15" s="12"/>
      <c r="V15" s="12"/>
      <c r="W15" s="12"/>
    </row>
    <row r="16" spans="1:23" ht="18.75" customHeight="1">
      <c r="A16" s="14"/>
      <c r="B16" s="14"/>
      <c r="C16" s="10" t="s">
        <v>277</v>
      </c>
      <c r="D16" s="14"/>
      <c r="E16" s="14"/>
      <c r="F16" s="14"/>
      <c r="G16" s="14"/>
      <c r="H16" s="14"/>
      <c r="I16" s="12">
        <v>96000</v>
      </c>
      <c r="J16" s="12">
        <v>96000</v>
      </c>
      <c r="K16" s="12">
        <v>96000</v>
      </c>
      <c r="L16" s="12"/>
      <c r="M16" s="12"/>
      <c r="N16" s="12"/>
      <c r="O16" s="12"/>
      <c r="P16" s="12"/>
      <c r="Q16" s="12"/>
      <c r="R16" s="12"/>
      <c r="S16" s="12"/>
      <c r="T16" s="12"/>
      <c r="U16" s="12"/>
      <c r="V16" s="12"/>
      <c r="W16" s="12"/>
    </row>
    <row r="17" spans="1:23" ht="18.75" customHeight="1">
      <c r="A17" s="66" t="s">
        <v>271</v>
      </c>
      <c r="B17" s="66" t="s">
        <v>278</v>
      </c>
      <c r="C17" s="10" t="s">
        <v>277</v>
      </c>
      <c r="D17" s="66" t="s">
        <v>71</v>
      </c>
      <c r="E17" s="66" t="s">
        <v>89</v>
      </c>
      <c r="F17" s="66" t="s">
        <v>90</v>
      </c>
      <c r="G17" s="66" t="s">
        <v>230</v>
      </c>
      <c r="H17" s="66" t="s">
        <v>231</v>
      </c>
      <c r="I17" s="12">
        <v>96000</v>
      </c>
      <c r="J17" s="12">
        <v>96000</v>
      </c>
      <c r="K17" s="12">
        <v>96000</v>
      </c>
      <c r="L17" s="12"/>
      <c r="M17" s="12"/>
      <c r="N17" s="12"/>
      <c r="O17" s="12"/>
      <c r="P17" s="12"/>
      <c r="Q17" s="12"/>
      <c r="R17" s="12"/>
      <c r="S17" s="12"/>
      <c r="T17" s="12"/>
      <c r="U17" s="12"/>
      <c r="V17" s="12"/>
      <c r="W17" s="12"/>
    </row>
    <row r="18" spans="1:23" ht="18.75" customHeight="1">
      <c r="A18" s="14"/>
      <c r="B18" s="14"/>
      <c r="C18" s="10" t="s">
        <v>279</v>
      </c>
      <c r="D18" s="14"/>
      <c r="E18" s="14"/>
      <c r="F18" s="14"/>
      <c r="G18" s="14"/>
      <c r="H18" s="14"/>
      <c r="I18" s="12">
        <v>50000</v>
      </c>
      <c r="J18" s="12">
        <v>50000</v>
      </c>
      <c r="K18" s="12">
        <v>50000</v>
      </c>
      <c r="L18" s="12"/>
      <c r="M18" s="12"/>
      <c r="N18" s="12"/>
      <c r="O18" s="12"/>
      <c r="P18" s="12"/>
      <c r="Q18" s="12"/>
      <c r="R18" s="12"/>
      <c r="S18" s="12"/>
      <c r="T18" s="12"/>
      <c r="U18" s="12"/>
      <c r="V18" s="12"/>
      <c r="W18" s="12"/>
    </row>
    <row r="19" spans="1:23" ht="18.75" customHeight="1">
      <c r="A19" s="66" t="s">
        <v>271</v>
      </c>
      <c r="B19" s="66" t="s">
        <v>280</v>
      </c>
      <c r="C19" s="10" t="s">
        <v>279</v>
      </c>
      <c r="D19" s="66" t="s">
        <v>71</v>
      </c>
      <c r="E19" s="66" t="s">
        <v>89</v>
      </c>
      <c r="F19" s="66" t="s">
        <v>90</v>
      </c>
      <c r="G19" s="66" t="s">
        <v>230</v>
      </c>
      <c r="H19" s="66" t="s">
        <v>231</v>
      </c>
      <c r="I19" s="12">
        <v>50000</v>
      </c>
      <c r="J19" s="12">
        <v>50000</v>
      </c>
      <c r="K19" s="12">
        <v>50000</v>
      </c>
      <c r="L19" s="12"/>
      <c r="M19" s="12"/>
      <c r="N19" s="12"/>
      <c r="O19" s="12"/>
      <c r="P19" s="12"/>
      <c r="Q19" s="12"/>
      <c r="R19" s="12"/>
      <c r="S19" s="12"/>
      <c r="T19" s="12"/>
      <c r="U19" s="12"/>
      <c r="V19" s="12"/>
      <c r="W19" s="12"/>
    </row>
    <row r="20" spans="1:23" ht="18.75" customHeight="1">
      <c r="A20" s="14"/>
      <c r="B20" s="14"/>
      <c r="C20" s="10" t="s">
        <v>281</v>
      </c>
      <c r="D20" s="14"/>
      <c r="E20" s="14"/>
      <c r="F20" s="14"/>
      <c r="G20" s="14"/>
      <c r="H20" s="14"/>
      <c r="I20" s="12">
        <v>200000</v>
      </c>
      <c r="J20" s="12">
        <v>200000</v>
      </c>
      <c r="K20" s="12">
        <v>200000</v>
      </c>
      <c r="L20" s="12"/>
      <c r="M20" s="12"/>
      <c r="N20" s="12"/>
      <c r="O20" s="12"/>
      <c r="P20" s="12"/>
      <c r="Q20" s="12"/>
      <c r="R20" s="12"/>
      <c r="S20" s="12"/>
      <c r="T20" s="12"/>
      <c r="U20" s="12"/>
      <c r="V20" s="12"/>
      <c r="W20" s="12"/>
    </row>
    <row r="21" spans="1:23" ht="18.75" customHeight="1">
      <c r="A21" s="66" t="s">
        <v>271</v>
      </c>
      <c r="B21" s="66" t="s">
        <v>282</v>
      </c>
      <c r="C21" s="10" t="s">
        <v>281</v>
      </c>
      <c r="D21" s="66" t="s">
        <v>71</v>
      </c>
      <c r="E21" s="66" t="s">
        <v>89</v>
      </c>
      <c r="F21" s="66" t="s">
        <v>90</v>
      </c>
      <c r="G21" s="66" t="s">
        <v>230</v>
      </c>
      <c r="H21" s="66" t="s">
        <v>231</v>
      </c>
      <c r="I21" s="12">
        <v>200000</v>
      </c>
      <c r="J21" s="12">
        <v>200000</v>
      </c>
      <c r="K21" s="12">
        <v>200000</v>
      </c>
      <c r="L21" s="12"/>
      <c r="M21" s="12"/>
      <c r="N21" s="12"/>
      <c r="O21" s="12"/>
      <c r="P21" s="12"/>
      <c r="Q21" s="12"/>
      <c r="R21" s="12"/>
      <c r="S21" s="12"/>
      <c r="T21" s="12"/>
      <c r="U21" s="12"/>
      <c r="V21" s="12"/>
      <c r="W21" s="12"/>
    </row>
    <row r="22" spans="1:23" ht="18.75" customHeight="1">
      <c r="A22" s="14"/>
      <c r="B22" s="14"/>
      <c r="C22" s="10" t="s">
        <v>283</v>
      </c>
      <c r="D22" s="14"/>
      <c r="E22" s="14"/>
      <c r="F22" s="14"/>
      <c r="G22" s="14"/>
      <c r="H22" s="14"/>
      <c r="I22" s="12">
        <v>50000</v>
      </c>
      <c r="J22" s="12">
        <v>50000</v>
      </c>
      <c r="K22" s="12">
        <v>50000</v>
      </c>
      <c r="L22" s="12"/>
      <c r="M22" s="12"/>
      <c r="N22" s="12"/>
      <c r="O22" s="12"/>
      <c r="P22" s="12"/>
      <c r="Q22" s="12"/>
      <c r="R22" s="12"/>
      <c r="S22" s="12"/>
      <c r="T22" s="12"/>
      <c r="U22" s="12"/>
      <c r="V22" s="12"/>
      <c r="W22" s="12"/>
    </row>
    <row r="23" spans="1:23" ht="18.75" customHeight="1">
      <c r="A23" s="66" t="s">
        <v>271</v>
      </c>
      <c r="B23" s="66" t="s">
        <v>284</v>
      </c>
      <c r="C23" s="10" t="s">
        <v>283</v>
      </c>
      <c r="D23" s="66" t="s">
        <v>71</v>
      </c>
      <c r="E23" s="66" t="s">
        <v>89</v>
      </c>
      <c r="F23" s="66" t="s">
        <v>90</v>
      </c>
      <c r="G23" s="66" t="s">
        <v>230</v>
      </c>
      <c r="H23" s="66" t="s">
        <v>231</v>
      </c>
      <c r="I23" s="12">
        <v>50000</v>
      </c>
      <c r="J23" s="12">
        <v>50000</v>
      </c>
      <c r="K23" s="12">
        <v>50000</v>
      </c>
      <c r="L23" s="12"/>
      <c r="M23" s="12"/>
      <c r="N23" s="12"/>
      <c r="O23" s="12"/>
      <c r="P23" s="12"/>
      <c r="Q23" s="12"/>
      <c r="R23" s="12"/>
      <c r="S23" s="12"/>
      <c r="T23" s="12"/>
      <c r="U23" s="12"/>
      <c r="V23" s="12"/>
      <c r="W23" s="12"/>
    </row>
    <row r="24" spans="1:23" ht="18.75" customHeight="1">
      <c r="A24" s="14"/>
      <c r="B24" s="14"/>
      <c r="C24" s="10" t="s">
        <v>285</v>
      </c>
      <c r="D24" s="14"/>
      <c r="E24" s="14"/>
      <c r="F24" s="14"/>
      <c r="G24" s="14"/>
      <c r="H24" s="14"/>
      <c r="I24" s="12">
        <v>40000</v>
      </c>
      <c r="J24" s="12">
        <v>40000</v>
      </c>
      <c r="K24" s="12">
        <v>40000</v>
      </c>
      <c r="L24" s="12"/>
      <c r="M24" s="12"/>
      <c r="N24" s="12"/>
      <c r="O24" s="12"/>
      <c r="P24" s="12"/>
      <c r="Q24" s="12"/>
      <c r="R24" s="12"/>
      <c r="S24" s="12"/>
      <c r="T24" s="12"/>
      <c r="U24" s="12"/>
      <c r="V24" s="12"/>
      <c r="W24" s="12"/>
    </row>
    <row r="25" spans="1:23" ht="18.75" customHeight="1">
      <c r="A25" s="66" t="s">
        <v>271</v>
      </c>
      <c r="B25" s="66" t="s">
        <v>286</v>
      </c>
      <c r="C25" s="10" t="s">
        <v>285</v>
      </c>
      <c r="D25" s="66" t="s">
        <v>71</v>
      </c>
      <c r="E25" s="66" t="s">
        <v>89</v>
      </c>
      <c r="F25" s="66" t="s">
        <v>90</v>
      </c>
      <c r="G25" s="66" t="s">
        <v>230</v>
      </c>
      <c r="H25" s="66" t="s">
        <v>231</v>
      </c>
      <c r="I25" s="12">
        <v>40000</v>
      </c>
      <c r="J25" s="12">
        <v>40000</v>
      </c>
      <c r="K25" s="12">
        <v>40000</v>
      </c>
      <c r="L25" s="12"/>
      <c r="M25" s="12"/>
      <c r="N25" s="12"/>
      <c r="O25" s="12"/>
      <c r="P25" s="12"/>
      <c r="Q25" s="12"/>
      <c r="R25" s="12"/>
      <c r="S25" s="12"/>
      <c r="T25" s="12"/>
      <c r="U25" s="12"/>
      <c r="V25" s="12"/>
      <c r="W25" s="12"/>
    </row>
    <row r="26" spans="1:23" ht="18.75" customHeight="1">
      <c r="A26" s="14"/>
      <c r="B26" s="14"/>
      <c r="C26" s="10" t="s">
        <v>287</v>
      </c>
      <c r="D26" s="14"/>
      <c r="E26" s="14"/>
      <c r="F26" s="14"/>
      <c r="G26" s="14"/>
      <c r="H26" s="14"/>
      <c r="I26" s="12">
        <v>50000</v>
      </c>
      <c r="J26" s="12">
        <v>50000</v>
      </c>
      <c r="K26" s="12">
        <v>50000</v>
      </c>
      <c r="L26" s="12"/>
      <c r="M26" s="12"/>
      <c r="N26" s="12"/>
      <c r="O26" s="12"/>
      <c r="P26" s="12"/>
      <c r="Q26" s="12"/>
      <c r="R26" s="12"/>
      <c r="S26" s="12"/>
      <c r="T26" s="12"/>
      <c r="U26" s="12"/>
      <c r="V26" s="12"/>
      <c r="W26" s="12"/>
    </row>
    <row r="27" spans="1:23" ht="18.75" customHeight="1">
      <c r="A27" s="66" t="s">
        <v>271</v>
      </c>
      <c r="B27" s="66" t="s">
        <v>288</v>
      </c>
      <c r="C27" s="10" t="s">
        <v>287</v>
      </c>
      <c r="D27" s="66" t="s">
        <v>71</v>
      </c>
      <c r="E27" s="66" t="s">
        <v>89</v>
      </c>
      <c r="F27" s="66" t="s">
        <v>90</v>
      </c>
      <c r="G27" s="66" t="s">
        <v>230</v>
      </c>
      <c r="H27" s="66" t="s">
        <v>231</v>
      </c>
      <c r="I27" s="12">
        <v>50000</v>
      </c>
      <c r="J27" s="12">
        <v>50000</v>
      </c>
      <c r="K27" s="12">
        <v>50000</v>
      </c>
      <c r="L27" s="12"/>
      <c r="M27" s="12"/>
      <c r="N27" s="12"/>
      <c r="O27" s="12"/>
      <c r="P27" s="12"/>
      <c r="Q27" s="12"/>
      <c r="R27" s="12"/>
      <c r="S27" s="12"/>
      <c r="T27" s="12"/>
      <c r="U27" s="12"/>
      <c r="V27" s="12"/>
      <c r="W27" s="12"/>
    </row>
    <row r="28" spans="1:23" ht="18.75" customHeight="1">
      <c r="A28" s="14"/>
      <c r="B28" s="14"/>
      <c r="C28" s="10" t="s">
        <v>289</v>
      </c>
      <c r="D28" s="14"/>
      <c r="E28" s="14"/>
      <c r="F28" s="14"/>
      <c r="G28" s="14"/>
      <c r="H28" s="14"/>
      <c r="I28" s="12">
        <v>50000</v>
      </c>
      <c r="J28" s="12">
        <v>50000</v>
      </c>
      <c r="K28" s="12">
        <v>50000</v>
      </c>
      <c r="L28" s="12"/>
      <c r="M28" s="12"/>
      <c r="N28" s="12"/>
      <c r="O28" s="12"/>
      <c r="P28" s="12"/>
      <c r="Q28" s="12"/>
      <c r="R28" s="12"/>
      <c r="S28" s="12"/>
      <c r="T28" s="12"/>
      <c r="U28" s="12"/>
      <c r="V28" s="12"/>
      <c r="W28" s="12"/>
    </row>
    <row r="29" spans="1:23" ht="18.75" customHeight="1">
      <c r="A29" s="66" t="s">
        <v>271</v>
      </c>
      <c r="B29" s="66" t="s">
        <v>290</v>
      </c>
      <c r="C29" s="10" t="s">
        <v>289</v>
      </c>
      <c r="D29" s="66" t="s">
        <v>71</v>
      </c>
      <c r="E29" s="66" t="s">
        <v>89</v>
      </c>
      <c r="F29" s="66" t="s">
        <v>90</v>
      </c>
      <c r="G29" s="66" t="s">
        <v>230</v>
      </c>
      <c r="H29" s="66" t="s">
        <v>231</v>
      </c>
      <c r="I29" s="12">
        <v>50000</v>
      </c>
      <c r="J29" s="12">
        <v>50000</v>
      </c>
      <c r="K29" s="12">
        <v>50000</v>
      </c>
      <c r="L29" s="12"/>
      <c r="M29" s="12"/>
      <c r="N29" s="12"/>
      <c r="O29" s="12"/>
      <c r="P29" s="12"/>
      <c r="Q29" s="12"/>
      <c r="R29" s="12"/>
      <c r="S29" s="12"/>
      <c r="T29" s="12"/>
      <c r="U29" s="12"/>
      <c r="V29" s="12"/>
      <c r="W29" s="12"/>
    </row>
    <row r="30" spans="1:23" ht="18.75" customHeight="1">
      <c r="A30" s="14"/>
      <c r="B30" s="14"/>
      <c r="C30" s="10" t="s">
        <v>291</v>
      </c>
      <c r="D30" s="14"/>
      <c r="E30" s="14"/>
      <c r="F30" s="14"/>
      <c r="G30" s="14"/>
      <c r="H30" s="14"/>
      <c r="I30" s="12">
        <v>50000</v>
      </c>
      <c r="J30" s="12">
        <v>50000</v>
      </c>
      <c r="K30" s="12">
        <v>50000</v>
      </c>
      <c r="L30" s="12"/>
      <c r="M30" s="12"/>
      <c r="N30" s="12"/>
      <c r="O30" s="12"/>
      <c r="P30" s="12"/>
      <c r="Q30" s="12"/>
      <c r="R30" s="12"/>
      <c r="S30" s="12"/>
      <c r="T30" s="12"/>
      <c r="U30" s="12"/>
      <c r="V30" s="12"/>
      <c r="W30" s="12"/>
    </row>
    <row r="31" spans="1:23" ht="18.75" customHeight="1">
      <c r="A31" s="66" t="s">
        <v>271</v>
      </c>
      <c r="B31" s="66" t="s">
        <v>292</v>
      </c>
      <c r="C31" s="10" t="s">
        <v>291</v>
      </c>
      <c r="D31" s="66" t="s">
        <v>71</v>
      </c>
      <c r="E31" s="66" t="s">
        <v>89</v>
      </c>
      <c r="F31" s="66" t="s">
        <v>90</v>
      </c>
      <c r="G31" s="66" t="s">
        <v>230</v>
      </c>
      <c r="H31" s="66" t="s">
        <v>231</v>
      </c>
      <c r="I31" s="12">
        <v>50000</v>
      </c>
      <c r="J31" s="12">
        <v>50000</v>
      </c>
      <c r="K31" s="12">
        <v>50000</v>
      </c>
      <c r="L31" s="12"/>
      <c r="M31" s="12"/>
      <c r="N31" s="12"/>
      <c r="O31" s="12"/>
      <c r="P31" s="12"/>
      <c r="Q31" s="12"/>
      <c r="R31" s="12"/>
      <c r="S31" s="12"/>
      <c r="T31" s="12"/>
      <c r="U31" s="12"/>
      <c r="V31" s="12"/>
      <c r="W31" s="12"/>
    </row>
    <row r="32" spans="1:23" ht="18.75" customHeight="1">
      <c r="A32" s="14"/>
      <c r="B32" s="14"/>
      <c r="C32" s="10" t="s">
        <v>293</v>
      </c>
      <c r="D32" s="14"/>
      <c r="E32" s="14"/>
      <c r="F32" s="14"/>
      <c r="G32" s="14"/>
      <c r="H32" s="14"/>
      <c r="I32" s="12">
        <v>200000</v>
      </c>
      <c r="J32" s="12">
        <v>200000</v>
      </c>
      <c r="K32" s="12">
        <v>200000</v>
      </c>
      <c r="L32" s="12"/>
      <c r="M32" s="12"/>
      <c r="N32" s="12"/>
      <c r="O32" s="12"/>
      <c r="P32" s="12"/>
      <c r="Q32" s="12"/>
      <c r="R32" s="12"/>
      <c r="S32" s="12"/>
      <c r="T32" s="12"/>
      <c r="U32" s="12"/>
      <c r="V32" s="12"/>
      <c r="W32" s="12"/>
    </row>
    <row r="33" spans="1:23" ht="18.75" customHeight="1">
      <c r="A33" s="66" t="s">
        <v>271</v>
      </c>
      <c r="B33" s="66" t="s">
        <v>294</v>
      </c>
      <c r="C33" s="10" t="s">
        <v>293</v>
      </c>
      <c r="D33" s="66" t="s">
        <v>71</v>
      </c>
      <c r="E33" s="66" t="s">
        <v>89</v>
      </c>
      <c r="F33" s="66" t="s">
        <v>90</v>
      </c>
      <c r="G33" s="66" t="s">
        <v>230</v>
      </c>
      <c r="H33" s="66" t="s">
        <v>231</v>
      </c>
      <c r="I33" s="12">
        <v>200000</v>
      </c>
      <c r="J33" s="12">
        <v>200000</v>
      </c>
      <c r="K33" s="12">
        <v>200000</v>
      </c>
      <c r="L33" s="12"/>
      <c r="M33" s="12"/>
      <c r="N33" s="12"/>
      <c r="O33" s="12"/>
      <c r="P33" s="12"/>
      <c r="Q33" s="12"/>
      <c r="R33" s="12"/>
      <c r="S33" s="12"/>
      <c r="T33" s="12"/>
      <c r="U33" s="12"/>
      <c r="V33" s="12"/>
      <c r="W33" s="12"/>
    </row>
    <row r="34" spans="1:23" ht="18.75" customHeight="1">
      <c r="A34" s="14"/>
      <c r="B34" s="14"/>
      <c r="C34" s="10" t="s">
        <v>295</v>
      </c>
      <c r="D34" s="14"/>
      <c r="E34" s="14"/>
      <c r="F34" s="14"/>
      <c r="G34" s="14"/>
      <c r="H34" s="14"/>
      <c r="I34" s="12">
        <v>500000</v>
      </c>
      <c r="J34" s="12">
        <v>500000</v>
      </c>
      <c r="K34" s="12">
        <v>500000</v>
      </c>
      <c r="L34" s="12"/>
      <c r="M34" s="12"/>
      <c r="N34" s="12"/>
      <c r="O34" s="12"/>
      <c r="P34" s="12"/>
      <c r="Q34" s="12"/>
      <c r="R34" s="12"/>
      <c r="S34" s="12"/>
      <c r="T34" s="12"/>
      <c r="U34" s="12"/>
      <c r="V34" s="12"/>
      <c r="W34" s="12"/>
    </row>
    <row r="35" spans="1:23" ht="18.75" customHeight="1">
      <c r="A35" s="66" t="s">
        <v>271</v>
      </c>
      <c r="B35" s="66" t="s">
        <v>296</v>
      </c>
      <c r="C35" s="10" t="s">
        <v>295</v>
      </c>
      <c r="D35" s="66" t="s">
        <v>71</v>
      </c>
      <c r="E35" s="66" t="s">
        <v>89</v>
      </c>
      <c r="F35" s="66" t="s">
        <v>90</v>
      </c>
      <c r="G35" s="66" t="s">
        <v>230</v>
      </c>
      <c r="H35" s="66" t="s">
        <v>231</v>
      </c>
      <c r="I35" s="12">
        <v>500000</v>
      </c>
      <c r="J35" s="12">
        <v>500000</v>
      </c>
      <c r="K35" s="12">
        <v>500000</v>
      </c>
      <c r="L35" s="12"/>
      <c r="M35" s="12"/>
      <c r="N35" s="12"/>
      <c r="O35" s="12"/>
      <c r="P35" s="12"/>
      <c r="Q35" s="12"/>
      <c r="R35" s="12"/>
      <c r="S35" s="12"/>
      <c r="T35" s="12"/>
      <c r="U35" s="12"/>
      <c r="V35" s="12"/>
      <c r="W35" s="12"/>
    </row>
    <row r="36" spans="1:23" ht="18.75" customHeight="1">
      <c r="A36" s="177" t="s">
        <v>115</v>
      </c>
      <c r="B36" s="192"/>
      <c r="C36" s="192"/>
      <c r="D36" s="192"/>
      <c r="E36" s="192"/>
      <c r="F36" s="192"/>
      <c r="G36" s="192"/>
      <c r="H36" s="193"/>
      <c r="I36" s="12">
        <v>1446000</v>
      </c>
      <c r="J36" s="12">
        <v>1446000</v>
      </c>
      <c r="K36" s="12">
        <v>1446000</v>
      </c>
      <c r="L36" s="12"/>
      <c r="M36" s="12"/>
      <c r="N36" s="12"/>
      <c r="O36" s="12"/>
      <c r="P36" s="12"/>
      <c r="Q36" s="12"/>
      <c r="R36" s="12"/>
      <c r="S36" s="12"/>
      <c r="T36" s="12"/>
      <c r="U36" s="12"/>
      <c r="V36" s="12"/>
      <c r="W36" s="12"/>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36:H36"/>
    <mergeCell ref="A5:A8"/>
    <mergeCell ref="B5:B8"/>
    <mergeCell ref="C5:C8"/>
    <mergeCell ref="D5:D8"/>
    <mergeCell ref="E5:E8"/>
    <mergeCell ref="F5:F8"/>
    <mergeCell ref="G5:G8"/>
    <mergeCell ref="H5:H8"/>
  </mergeCells>
  <phoneticPr fontId="32" type="noConversion"/>
  <printOptions horizontalCentered="1"/>
  <pageMargins left="0.39" right="0.39" top="0.57999999999999996" bottom="0.57999999999999996" header="0.5" footer="0.5"/>
  <pageSetup paperSize="9" scale="3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J54"/>
  <sheetViews>
    <sheetView showZeros="0" tabSelected="1" workbookViewId="0">
      <pane ySplit="1" topLeftCell="A9" activePane="bottomLeft" state="frozen"/>
      <selection pane="bottomLeft" activeCell="B9" sqref="B9:B11"/>
    </sheetView>
  </sheetViews>
  <sheetFormatPr defaultColWidth="9.1796875" defaultRowHeight="12" customHeight="1"/>
  <cols>
    <col min="1" max="1" width="34.26953125" customWidth="1"/>
    <col min="2" max="2" width="48" customWidth="1"/>
    <col min="3" max="5" width="18.26953125" customWidth="1"/>
    <col min="6" max="6" width="12" customWidth="1"/>
    <col min="7" max="7" width="17" customWidth="1"/>
    <col min="8" max="9" width="12" customWidth="1"/>
    <col min="10" max="10" width="27.54296875" customWidth="1"/>
  </cols>
  <sheetData>
    <row r="1" spans="1:10" ht="12" customHeight="1">
      <c r="A1" s="1"/>
      <c r="B1" s="1"/>
      <c r="C1" s="1"/>
      <c r="D1" s="1"/>
      <c r="E1" s="1"/>
      <c r="F1" s="1"/>
      <c r="G1" s="1"/>
      <c r="H1" s="1"/>
      <c r="I1" s="1"/>
      <c r="J1" s="1"/>
    </row>
    <row r="2" spans="1:10" ht="15" customHeight="1">
      <c r="J2" s="46" t="s">
        <v>297</v>
      </c>
    </row>
    <row r="3" spans="1:10" ht="36.75" customHeight="1">
      <c r="A3" s="116" t="str">
        <f>"2025"&amp;"年部门项目支出绩效目标表"</f>
        <v>2025年部门项目支出绩效目标表</v>
      </c>
      <c r="B3" s="184"/>
      <c r="C3" s="184"/>
      <c r="D3" s="184"/>
      <c r="E3" s="184"/>
      <c r="F3" s="171"/>
      <c r="G3" s="184"/>
      <c r="H3" s="171"/>
      <c r="I3" s="171"/>
      <c r="J3" s="184"/>
    </row>
    <row r="4" spans="1:10" ht="18.75" customHeight="1">
      <c r="A4" s="158" t="str">
        <f>"单位名称："&amp;"中国共产党云县委员会宣传部"</f>
        <v>单位名称：中国共产党云县委员会宣传部</v>
      </c>
      <c r="B4" s="199"/>
      <c r="C4" s="199"/>
      <c r="D4" s="199"/>
      <c r="E4" s="199"/>
      <c r="F4" s="200"/>
      <c r="G4" s="199"/>
      <c r="H4" s="200"/>
    </row>
    <row r="5" spans="1:10" ht="18.75" customHeight="1">
      <c r="A5" s="24" t="s">
        <v>298</v>
      </c>
      <c r="B5" s="24" t="s">
        <v>299</v>
      </c>
      <c r="C5" s="24" t="s">
        <v>300</v>
      </c>
      <c r="D5" s="24" t="s">
        <v>301</v>
      </c>
      <c r="E5" s="24" t="s">
        <v>302</v>
      </c>
      <c r="F5" s="27" t="s">
        <v>303</v>
      </c>
      <c r="G5" s="24" t="s">
        <v>304</v>
      </c>
      <c r="H5" s="27" t="s">
        <v>305</v>
      </c>
      <c r="I5" s="27" t="s">
        <v>306</v>
      </c>
      <c r="J5" s="24" t="s">
        <v>307</v>
      </c>
    </row>
    <row r="6" spans="1:10" ht="18.75" customHeight="1">
      <c r="A6" s="62">
        <v>1</v>
      </c>
      <c r="B6" s="62">
        <v>2</v>
      </c>
      <c r="C6" s="62">
        <v>3</v>
      </c>
      <c r="D6" s="62">
        <v>4</v>
      </c>
      <c r="E6" s="62">
        <v>5</v>
      </c>
      <c r="F6" s="62">
        <v>6</v>
      </c>
      <c r="G6" s="62">
        <v>7</v>
      </c>
      <c r="H6" s="62">
        <v>8</v>
      </c>
      <c r="I6" s="62">
        <v>9</v>
      </c>
      <c r="J6" s="62">
        <v>10</v>
      </c>
    </row>
    <row r="7" spans="1:10" ht="18.75" customHeight="1">
      <c r="A7" s="19" t="s">
        <v>71</v>
      </c>
      <c r="B7" s="25"/>
      <c r="C7" s="25"/>
      <c r="D7" s="25"/>
      <c r="E7" s="28"/>
      <c r="F7" s="29"/>
      <c r="G7" s="28"/>
      <c r="H7" s="29"/>
      <c r="I7" s="29"/>
      <c r="J7" s="28"/>
    </row>
    <row r="8" spans="1:10" ht="18.75" customHeight="1">
      <c r="A8" s="63" t="s">
        <v>71</v>
      </c>
      <c r="B8" s="10"/>
      <c r="C8" s="10"/>
      <c r="D8" s="10"/>
      <c r="E8" s="19"/>
      <c r="F8" s="10"/>
      <c r="G8" s="19"/>
      <c r="H8" s="10"/>
      <c r="I8" s="10"/>
      <c r="J8" s="19"/>
    </row>
    <row r="9" spans="1:10" ht="18.75" customHeight="1">
      <c r="A9" s="198" t="s">
        <v>285</v>
      </c>
      <c r="B9" s="115" t="s">
        <v>477</v>
      </c>
      <c r="C9" s="10" t="s">
        <v>308</v>
      </c>
      <c r="D9" s="10" t="s">
        <v>309</v>
      </c>
      <c r="E9" s="19" t="s">
        <v>310</v>
      </c>
      <c r="F9" s="10" t="s">
        <v>311</v>
      </c>
      <c r="G9" s="19" t="s">
        <v>157</v>
      </c>
      <c r="H9" s="10" t="s">
        <v>312</v>
      </c>
      <c r="I9" s="10" t="s">
        <v>313</v>
      </c>
      <c r="J9" s="19" t="s">
        <v>314</v>
      </c>
    </row>
    <row r="10" spans="1:10" ht="18.75" customHeight="1">
      <c r="A10" s="198" t="s">
        <v>285</v>
      </c>
      <c r="B10" s="115" t="s">
        <v>477</v>
      </c>
      <c r="C10" s="10" t="s">
        <v>315</v>
      </c>
      <c r="D10" s="10" t="s">
        <v>316</v>
      </c>
      <c r="E10" s="19" t="s">
        <v>317</v>
      </c>
      <c r="F10" s="10" t="s">
        <v>311</v>
      </c>
      <c r="G10" s="19" t="s">
        <v>318</v>
      </c>
      <c r="H10" s="10" t="s">
        <v>319</v>
      </c>
      <c r="I10" s="10" t="s">
        <v>320</v>
      </c>
      <c r="J10" s="19" t="s">
        <v>321</v>
      </c>
    </row>
    <row r="11" spans="1:10" ht="18.75" customHeight="1">
      <c r="A11" s="198" t="s">
        <v>285</v>
      </c>
      <c r="B11" s="115" t="s">
        <v>477</v>
      </c>
      <c r="C11" s="10" t="s">
        <v>322</v>
      </c>
      <c r="D11" s="10" t="s">
        <v>323</v>
      </c>
      <c r="E11" s="19" t="s">
        <v>324</v>
      </c>
      <c r="F11" s="10" t="s">
        <v>311</v>
      </c>
      <c r="G11" s="19" t="s">
        <v>325</v>
      </c>
      <c r="H11" s="10" t="s">
        <v>319</v>
      </c>
      <c r="I11" s="10" t="s">
        <v>320</v>
      </c>
      <c r="J11" s="19" t="s">
        <v>326</v>
      </c>
    </row>
    <row r="12" spans="1:10" ht="18.75" customHeight="1">
      <c r="A12" s="198" t="s">
        <v>289</v>
      </c>
      <c r="B12" s="197" t="s">
        <v>327</v>
      </c>
      <c r="C12" s="10" t="s">
        <v>308</v>
      </c>
      <c r="D12" s="10" t="s">
        <v>309</v>
      </c>
      <c r="E12" s="19" t="s">
        <v>328</v>
      </c>
      <c r="F12" s="10" t="s">
        <v>329</v>
      </c>
      <c r="G12" s="19" t="s">
        <v>330</v>
      </c>
      <c r="H12" s="10" t="s">
        <v>331</v>
      </c>
      <c r="I12" s="10" t="s">
        <v>313</v>
      </c>
      <c r="J12" s="19" t="s">
        <v>328</v>
      </c>
    </row>
    <row r="13" spans="1:10" ht="18.75" customHeight="1">
      <c r="A13" s="198" t="s">
        <v>289</v>
      </c>
      <c r="B13" s="197" t="s">
        <v>327</v>
      </c>
      <c r="C13" s="10" t="s">
        <v>308</v>
      </c>
      <c r="D13" s="10" t="s">
        <v>332</v>
      </c>
      <c r="E13" s="19" t="s">
        <v>333</v>
      </c>
      <c r="F13" s="10" t="s">
        <v>329</v>
      </c>
      <c r="G13" s="19" t="s">
        <v>334</v>
      </c>
      <c r="H13" s="10" t="s">
        <v>335</v>
      </c>
      <c r="I13" s="10" t="s">
        <v>313</v>
      </c>
      <c r="J13" s="19" t="s">
        <v>333</v>
      </c>
    </row>
    <row r="14" spans="1:10" ht="18.75" customHeight="1">
      <c r="A14" s="198" t="s">
        <v>289</v>
      </c>
      <c r="B14" s="197" t="s">
        <v>327</v>
      </c>
      <c r="C14" s="10" t="s">
        <v>315</v>
      </c>
      <c r="D14" s="10" t="s">
        <v>336</v>
      </c>
      <c r="E14" s="19" t="s">
        <v>337</v>
      </c>
      <c r="F14" s="10" t="s">
        <v>329</v>
      </c>
      <c r="G14" s="19" t="s">
        <v>338</v>
      </c>
      <c r="H14" s="10" t="s">
        <v>319</v>
      </c>
      <c r="I14" s="10" t="s">
        <v>320</v>
      </c>
      <c r="J14" s="19" t="s">
        <v>337</v>
      </c>
    </row>
    <row r="15" spans="1:10" ht="18.75" customHeight="1">
      <c r="A15" s="198" t="s">
        <v>289</v>
      </c>
      <c r="B15" s="197" t="s">
        <v>327</v>
      </c>
      <c r="C15" s="10" t="s">
        <v>322</v>
      </c>
      <c r="D15" s="10" t="s">
        <v>323</v>
      </c>
      <c r="E15" s="19" t="s">
        <v>339</v>
      </c>
      <c r="F15" s="10" t="s">
        <v>329</v>
      </c>
      <c r="G15" s="19" t="s">
        <v>340</v>
      </c>
      <c r="H15" s="10" t="s">
        <v>319</v>
      </c>
      <c r="I15" s="10" t="s">
        <v>320</v>
      </c>
      <c r="J15" s="19" t="s">
        <v>339</v>
      </c>
    </row>
    <row r="16" spans="1:10" ht="18.75" customHeight="1">
      <c r="A16" s="198" t="s">
        <v>291</v>
      </c>
      <c r="B16" s="115" t="s">
        <v>474</v>
      </c>
      <c r="C16" s="10" t="s">
        <v>308</v>
      </c>
      <c r="D16" s="10" t="s">
        <v>332</v>
      </c>
      <c r="E16" s="19" t="s">
        <v>341</v>
      </c>
      <c r="F16" s="10" t="s">
        <v>311</v>
      </c>
      <c r="G16" s="19" t="s">
        <v>318</v>
      </c>
      <c r="H16" s="10" t="s">
        <v>319</v>
      </c>
      <c r="I16" s="10" t="s">
        <v>320</v>
      </c>
      <c r="J16" s="19" t="s">
        <v>342</v>
      </c>
    </row>
    <row r="17" spans="1:10" ht="18.75" customHeight="1">
      <c r="A17" s="198" t="s">
        <v>291</v>
      </c>
      <c r="B17" s="115" t="s">
        <v>474</v>
      </c>
      <c r="C17" s="10" t="s">
        <v>315</v>
      </c>
      <c r="D17" s="10" t="s">
        <v>336</v>
      </c>
      <c r="E17" s="19" t="s">
        <v>343</v>
      </c>
      <c r="F17" s="10" t="s">
        <v>311</v>
      </c>
      <c r="G17" s="19" t="s">
        <v>340</v>
      </c>
      <c r="H17" s="10" t="s">
        <v>319</v>
      </c>
      <c r="I17" s="10" t="s">
        <v>320</v>
      </c>
      <c r="J17" s="19" t="s">
        <v>344</v>
      </c>
    </row>
    <row r="18" spans="1:10" ht="18.75" customHeight="1">
      <c r="A18" s="198" t="s">
        <v>291</v>
      </c>
      <c r="B18" s="115" t="s">
        <v>474</v>
      </c>
      <c r="C18" s="10" t="s">
        <v>322</v>
      </c>
      <c r="D18" s="10" t="s">
        <v>323</v>
      </c>
      <c r="E18" s="19" t="s">
        <v>345</v>
      </c>
      <c r="F18" s="10" t="s">
        <v>311</v>
      </c>
      <c r="G18" s="19" t="s">
        <v>325</v>
      </c>
      <c r="H18" s="10" t="s">
        <v>319</v>
      </c>
      <c r="I18" s="10" t="s">
        <v>320</v>
      </c>
      <c r="J18" s="19" t="s">
        <v>346</v>
      </c>
    </row>
    <row r="19" spans="1:10" ht="18.75" customHeight="1">
      <c r="A19" s="198" t="s">
        <v>293</v>
      </c>
      <c r="B19" s="197" t="s">
        <v>347</v>
      </c>
      <c r="C19" s="10" t="s">
        <v>308</v>
      </c>
      <c r="D19" s="10" t="s">
        <v>309</v>
      </c>
      <c r="E19" s="19" t="s">
        <v>348</v>
      </c>
      <c r="F19" s="10" t="s">
        <v>329</v>
      </c>
      <c r="G19" s="19" t="s">
        <v>349</v>
      </c>
      <c r="H19" s="10" t="s">
        <v>350</v>
      </c>
      <c r="I19" s="10" t="s">
        <v>313</v>
      </c>
      <c r="J19" s="19" t="s">
        <v>351</v>
      </c>
    </row>
    <row r="20" spans="1:10" ht="18.75" customHeight="1">
      <c r="A20" s="198" t="s">
        <v>293</v>
      </c>
      <c r="B20" s="197" t="s">
        <v>347</v>
      </c>
      <c r="C20" s="10" t="s">
        <v>315</v>
      </c>
      <c r="D20" s="10" t="s">
        <v>336</v>
      </c>
      <c r="E20" s="19" t="s">
        <v>343</v>
      </c>
      <c r="F20" s="10" t="s">
        <v>311</v>
      </c>
      <c r="G20" s="19" t="s">
        <v>340</v>
      </c>
      <c r="H20" s="10" t="s">
        <v>319</v>
      </c>
      <c r="I20" s="10" t="s">
        <v>320</v>
      </c>
      <c r="J20" s="19" t="s">
        <v>344</v>
      </c>
    </row>
    <row r="21" spans="1:10" ht="18.75" customHeight="1">
      <c r="A21" s="198" t="s">
        <v>293</v>
      </c>
      <c r="B21" s="197" t="s">
        <v>347</v>
      </c>
      <c r="C21" s="10" t="s">
        <v>322</v>
      </c>
      <c r="D21" s="10" t="s">
        <v>323</v>
      </c>
      <c r="E21" s="19" t="s">
        <v>345</v>
      </c>
      <c r="F21" s="10" t="s">
        <v>311</v>
      </c>
      <c r="G21" s="19" t="s">
        <v>325</v>
      </c>
      <c r="H21" s="10" t="s">
        <v>319</v>
      </c>
      <c r="I21" s="10" t="s">
        <v>320</v>
      </c>
      <c r="J21" s="19" t="s">
        <v>346</v>
      </c>
    </row>
    <row r="22" spans="1:10" ht="18.75" customHeight="1">
      <c r="A22" s="198" t="s">
        <v>275</v>
      </c>
      <c r="B22" s="197" t="s">
        <v>352</v>
      </c>
      <c r="C22" s="10" t="s">
        <v>308</v>
      </c>
      <c r="D22" s="10" t="s">
        <v>309</v>
      </c>
      <c r="E22" s="19" t="s">
        <v>353</v>
      </c>
      <c r="F22" s="10" t="s">
        <v>329</v>
      </c>
      <c r="G22" s="19" t="s">
        <v>160</v>
      </c>
      <c r="H22" s="10" t="s">
        <v>350</v>
      </c>
      <c r="I22" s="10" t="s">
        <v>313</v>
      </c>
      <c r="J22" s="19" t="s">
        <v>354</v>
      </c>
    </row>
    <row r="23" spans="1:10" ht="18.75" customHeight="1">
      <c r="A23" s="198" t="s">
        <v>275</v>
      </c>
      <c r="B23" s="197" t="s">
        <v>352</v>
      </c>
      <c r="C23" s="10" t="s">
        <v>308</v>
      </c>
      <c r="D23" s="10" t="s">
        <v>332</v>
      </c>
      <c r="E23" s="19" t="s">
        <v>355</v>
      </c>
      <c r="F23" s="10" t="s">
        <v>311</v>
      </c>
      <c r="G23" s="19" t="s">
        <v>340</v>
      </c>
      <c r="H23" s="10" t="s">
        <v>319</v>
      </c>
      <c r="I23" s="10" t="s">
        <v>320</v>
      </c>
      <c r="J23" s="19" t="s">
        <v>356</v>
      </c>
    </row>
    <row r="24" spans="1:10" ht="18.75" customHeight="1">
      <c r="A24" s="198" t="s">
        <v>275</v>
      </c>
      <c r="B24" s="197" t="s">
        <v>352</v>
      </c>
      <c r="C24" s="10" t="s">
        <v>315</v>
      </c>
      <c r="D24" s="10" t="s">
        <v>336</v>
      </c>
      <c r="E24" s="19" t="s">
        <v>357</v>
      </c>
      <c r="F24" s="10" t="s">
        <v>311</v>
      </c>
      <c r="G24" s="19" t="s">
        <v>358</v>
      </c>
      <c r="H24" s="10" t="s">
        <v>319</v>
      </c>
      <c r="I24" s="10" t="s">
        <v>320</v>
      </c>
      <c r="J24" s="19" t="s">
        <v>359</v>
      </c>
    </row>
    <row r="25" spans="1:10" ht="18.75" customHeight="1">
      <c r="A25" s="198" t="s">
        <v>275</v>
      </c>
      <c r="B25" s="197" t="s">
        <v>352</v>
      </c>
      <c r="C25" s="10" t="s">
        <v>322</v>
      </c>
      <c r="D25" s="10" t="s">
        <v>323</v>
      </c>
      <c r="E25" s="19" t="s">
        <v>360</v>
      </c>
      <c r="F25" s="10" t="s">
        <v>311</v>
      </c>
      <c r="G25" s="19" t="s">
        <v>340</v>
      </c>
      <c r="H25" s="10" t="s">
        <v>319</v>
      </c>
      <c r="I25" s="10" t="s">
        <v>320</v>
      </c>
      <c r="J25" s="19" t="s">
        <v>361</v>
      </c>
    </row>
    <row r="26" spans="1:10" ht="18.75" customHeight="1">
      <c r="A26" s="198" t="s">
        <v>279</v>
      </c>
      <c r="B26" s="115" t="s">
        <v>475</v>
      </c>
      <c r="C26" s="10" t="s">
        <v>308</v>
      </c>
      <c r="D26" s="10" t="s">
        <v>309</v>
      </c>
      <c r="E26" s="19" t="s">
        <v>362</v>
      </c>
      <c r="F26" s="10" t="s">
        <v>311</v>
      </c>
      <c r="G26" s="19" t="s">
        <v>157</v>
      </c>
      <c r="H26" s="10" t="s">
        <v>363</v>
      </c>
      <c r="I26" s="10" t="s">
        <v>313</v>
      </c>
      <c r="J26" s="19" t="s">
        <v>362</v>
      </c>
    </row>
    <row r="27" spans="1:10" ht="18.75" customHeight="1">
      <c r="A27" s="198" t="s">
        <v>279</v>
      </c>
      <c r="B27" s="115" t="s">
        <v>475</v>
      </c>
      <c r="C27" s="10" t="s">
        <v>315</v>
      </c>
      <c r="D27" s="10" t="s">
        <v>336</v>
      </c>
      <c r="E27" s="19" t="s">
        <v>364</v>
      </c>
      <c r="F27" s="10" t="s">
        <v>311</v>
      </c>
      <c r="G27" s="19" t="s">
        <v>365</v>
      </c>
      <c r="H27" s="10" t="s">
        <v>319</v>
      </c>
      <c r="I27" s="10" t="s">
        <v>320</v>
      </c>
      <c r="J27" s="19" t="s">
        <v>366</v>
      </c>
    </row>
    <row r="28" spans="1:10" ht="18.75" customHeight="1">
      <c r="A28" s="198" t="s">
        <v>279</v>
      </c>
      <c r="B28" s="115" t="s">
        <v>475</v>
      </c>
      <c r="C28" s="10" t="s">
        <v>322</v>
      </c>
      <c r="D28" s="10" t="s">
        <v>323</v>
      </c>
      <c r="E28" s="19" t="s">
        <v>367</v>
      </c>
      <c r="F28" s="10" t="s">
        <v>311</v>
      </c>
      <c r="G28" s="19" t="s">
        <v>340</v>
      </c>
      <c r="H28" s="10" t="s">
        <v>319</v>
      </c>
      <c r="I28" s="10" t="s">
        <v>320</v>
      </c>
      <c r="J28" s="19" t="s">
        <v>367</v>
      </c>
    </row>
    <row r="29" spans="1:10" ht="18.75" customHeight="1">
      <c r="A29" s="198" t="s">
        <v>273</v>
      </c>
      <c r="B29" s="197" t="s">
        <v>368</v>
      </c>
      <c r="C29" s="10" t="s">
        <v>308</v>
      </c>
      <c r="D29" s="10" t="s">
        <v>309</v>
      </c>
      <c r="E29" s="19" t="s">
        <v>369</v>
      </c>
      <c r="F29" s="10" t="s">
        <v>329</v>
      </c>
      <c r="G29" s="19" t="s">
        <v>370</v>
      </c>
      <c r="H29" s="10" t="s">
        <v>335</v>
      </c>
      <c r="I29" s="10" t="s">
        <v>313</v>
      </c>
      <c r="J29" s="19" t="s">
        <v>371</v>
      </c>
    </row>
    <row r="30" spans="1:10" ht="18.75" customHeight="1">
      <c r="A30" s="198" t="s">
        <v>273</v>
      </c>
      <c r="B30" s="197" t="s">
        <v>368</v>
      </c>
      <c r="C30" s="10" t="s">
        <v>315</v>
      </c>
      <c r="D30" s="10" t="s">
        <v>336</v>
      </c>
      <c r="E30" s="19" t="s">
        <v>372</v>
      </c>
      <c r="F30" s="10" t="s">
        <v>329</v>
      </c>
      <c r="G30" s="19" t="s">
        <v>318</v>
      </c>
      <c r="H30" s="10" t="s">
        <v>319</v>
      </c>
      <c r="I30" s="10" t="s">
        <v>320</v>
      </c>
      <c r="J30" s="19" t="s">
        <v>372</v>
      </c>
    </row>
    <row r="31" spans="1:10" ht="18.75" customHeight="1">
      <c r="A31" s="198" t="s">
        <v>273</v>
      </c>
      <c r="B31" s="197" t="s">
        <v>368</v>
      </c>
      <c r="C31" s="10" t="s">
        <v>322</v>
      </c>
      <c r="D31" s="10" t="s">
        <v>323</v>
      </c>
      <c r="E31" s="19" t="s">
        <v>345</v>
      </c>
      <c r="F31" s="10" t="s">
        <v>311</v>
      </c>
      <c r="G31" s="19" t="s">
        <v>325</v>
      </c>
      <c r="H31" s="10" t="s">
        <v>319</v>
      </c>
      <c r="I31" s="10" t="s">
        <v>320</v>
      </c>
      <c r="J31" s="19" t="s">
        <v>346</v>
      </c>
    </row>
    <row r="32" spans="1:10" ht="18.75" customHeight="1">
      <c r="A32" s="198" t="s">
        <v>287</v>
      </c>
      <c r="B32" s="115" t="s">
        <v>476</v>
      </c>
      <c r="C32" s="10" t="s">
        <v>308</v>
      </c>
      <c r="D32" s="10" t="s">
        <v>309</v>
      </c>
      <c r="E32" s="19" t="s">
        <v>373</v>
      </c>
      <c r="F32" s="10" t="s">
        <v>311</v>
      </c>
      <c r="G32" s="19" t="s">
        <v>157</v>
      </c>
      <c r="H32" s="10" t="s">
        <v>363</v>
      </c>
      <c r="I32" s="10" t="s">
        <v>313</v>
      </c>
      <c r="J32" s="19" t="s">
        <v>373</v>
      </c>
    </row>
    <row r="33" spans="1:10" ht="18.75" customHeight="1">
      <c r="A33" s="198" t="s">
        <v>287</v>
      </c>
      <c r="B33" s="115" t="s">
        <v>476</v>
      </c>
      <c r="C33" s="10" t="s">
        <v>315</v>
      </c>
      <c r="D33" s="10" t="s">
        <v>336</v>
      </c>
      <c r="E33" s="19" t="s">
        <v>374</v>
      </c>
      <c r="F33" s="10" t="s">
        <v>311</v>
      </c>
      <c r="G33" s="19" t="s">
        <v>365</v>
      </c>
      <c r="H33" s="10" t="s">
        <v>319</v>
      </c>
      <c r="I33" s="10" t="s">
        <v>320</v>
      </c>
      <c r="J33" s="19" t="s">
        <v>374</v>
      </c>
    </row>
    <row r="34" spans="1:10" ht="18.75" customHeight="1">
      <c r="A34" s="198" t="s">
        <v>287</v>
      </c>
      <c r="B34" s="115" t="s">
        <v>476</v>
      </c>
      <c r="C34" s="10" t="s">
        <v>322</v>
      </c>
      <c r="D34" s="10" t="s">
        <v>323</v>
      </c>
      <c r="E34" s="19" t="s">
        <v>324</v>
      </c>
      <c r="F34" s="10" t="s">
        <v>311</v>
      </c>
      <c r="G34" s="19" t="s">
        <v>340</v>
      </c>
      <c r="H34" s="10" t="s">
        <v>319</v>
      </c>
      <c r="I34" s="10" t="s">
        <v>320</v>
      </c>
      <c r="J34" s="19" t="s">
        <v>324</v>
      </c>
    </row>
    <row r="35" spans="1:10" ht="18.75" customHeight="1">
      <c r="A35" s="198" t="s">
        <v>277</v>
      </c>
      <c r="B35" s="197" t="s">
        <v>375</v>
      </c>
      <c r="C35" s="10" t="s">
        <v>308</v>
      </c>
      <c r="D35" s="10" t="s">
        <v>309</v>
      </c>
      <c r="E35" s="19" t="s">
        <v>376</v>
      </c>
      <c r="F35" s="10" t="s">
        <v>329</v>
      </c>
      <c r="G35" s="19" t="s">
        <v>162</v>
      </c>
      <c r="H35" s="10" t="s">
        <v>377</v>
      </c>
      <c r="I35" s="10" t="s">
        <v>313</v>
      </c>
      <c r="J35" s="19" t="s">
        <v>378</v>
      </c>
    </row>
    <row r="36" spans="1:10" ht="18.75" customHeight="1">
      <c r="A36" s="198" t="s">
        <v>277</v>
      </c>
      <c r="B36" s="197" t="s">
        <v>375</v>
      </c>
      <c r="C36" s="10" t="s">
        <v>308</v>
      </c>
      <c r="D36" s="10" t="s">
        <v>332</v>
      </c>
      <c r="E36" s="19" t="s">
        <v>379</v>
      </c>
      <c r="F36" s="10" t="s">
        <v>329</v>
      </c>
      <c r="G36" s="19" t="s">
        <v>380</v>
      </c>
      <c r="H36" s="10" t="s">
        <v>319</v>
      </c>
      <c r="I36" s="10" t="s">
        <v>320</v>
      </c>
      <c r="J36" s="19" t="s">
        <v>379</v>
      </c>
    </row>
    <row r="37" spans="1:10" ht="18.75" customHeight="1">
      <c r="A37" s="198" t="s">
        <v>277</v>
      </c>
      <c r="B37" s="197" t="s">
        <v>375</v>
      </c>
      <c r="C37" s="10" t="s">
        <v>308</v>
      </c>
      <c r="D37" s="10" t="s">
        <v>381</v>
      </c>
      <c r="E37" s="19" t="s">
        <v>382</v>
      </c>
      <c r="F37" s="10" t="s">
        <v>329</v>
      </c>
      <c r="G37" s="19" t="s">
        <v>380</v>
      </c>
      <c r="H37" s="10" t="s">
        <v>319</v>
      </c>
      <c r="I37" s="10" t="s">
        <v>320</v>
      </c>
      <c r="J37" s="19" t="s">
        <v>383</v>
      </c>
    </row>
    <row r="38" spans="1:10" ht="18.75" customHeight="1">
      <c r="A38" s="198" t="s">
        <v>277</v>
      </c>
      <c r="B38" s="197" t="s">
        <v>375</v>
      </c>
      <c r="C38" s="10" t="s">
        <v>315</v>
      </c>
      <c r="D38" s="10" t="s">
        <v>336</v>
      </c>
      <c r="E38" s="19" t="s">
        <v>384</v>
      </c>
      <c r="F38" s="10" t="s">
        <v>329</v>
      </c>
      <c r="G38" s="19" t="s">
        <v>318</v>
      </c>
      <c r="H38" s="10" t="s">
        <v>319</v>
      </c>
      <c r="I38" s="10" t="s">
        <v>320</v>
      </c>
      <c r="J38" s="19" t="s">
        <v>385</v>
      </c>
    </row>
    <row r="39" spans="1:10" ht="18.75" customHeight="1">
      <c r="A39" s="198" t="s">
        <v>277</v>
      </c>
      <c r="B39" s="197" t="s">
        <v>375</v>
      </c>
      <c r="C39" s="10" t="s">
        <v>315</v>
      </c>
      <c r="D39" s="10" t="s">
        <v>316</v>
      </c>
      <c r="E39" s="19" t="s">
        <v>386</v>
      </c>
      <c r="F39" s="10" t="s">
        <v>329</v>
      </c>
      <c r="G39" s="19" t="s">
        <v>387</v>
      </c>
      <c r="H39" s="10" t="s">
        <v>388</v>
      </c>
      <c r="I39" s="10" t="s">
        <v>320</v>
      </c>
      <c r="J39" s="19" t="s">
        <v>386</v>
      </c>
    </row>
    <row r="40" spans="1:10" ht="18.75" customHeight="1">
      <c r="A40" s="198" t="s">
        <v>277</v>
      </c>
      <c r="B40" s="197" t="s">
        <v>375</v>
      </c>
      <c r="C40" s="10" t="s">
        <v>322</v>
      </c>
      <c r="D40" s="10" t="s">
        <v>323</v>
      </c>
      <c r="E40" s="19" t="s">
        <v>389</v>
      </c>
      <c r="F40" s="10" t="s">
        <v>329</v>
      </c>
      <c r="G40" s="19" t="s">
        <v>340</v>
      </c>
      <c r="H40" s="10" t="s">
        <v>319</v>
      </c>
      <c r="I40" s="10" t="s">
        <v>320</v>
      </c>
      <c r="J40" s="19" t="s">
        <v>389</v>
      </c>
    </row>
    <row r="41" spans="1:10" ht="18.75" customHeight="1">
      <c r="A41" s="198" t="s">
        <v>270</v>
      </c>
      <c r="B41" s="197" t="s">
        <v>390</v>
      </c>
      <c r="C41" s="10" t="s">
        <v>308</v>
      </c>
      <c r="D41" s="10" t="s">
        <v>309</v>
      </c>
      <c r="E41" s="19" t="s">
        <v>391</v>
      </c>
      <c r="F41" s="10" t="s">
        <v>329</v>
      </c>
      <c r="G41" s="19" t="s">
        <v>392</v>
      </c>
      <c r="H41" s="10" t="s">
        <v>393</v>
      </c>
      <c r="I41" s="10" t="s">
        <v>313</v>
      </c>
      <c r="J41" s="19" t="s">
        <v>391</v>
      </c>
    </row>
    <row r="42" spans="1:10" ht="18.75" customHeight="1">
      <c r="A42" s="198" t="s">
        <v>270</v>
      </c>
      <c r="B42" s="197" t="s">
        <v>390</v>
      </c>
      <c r="C42" s="10" t="s">
        <v>315</v>
      </c>
      <c r="D42" s="10" t="s">
        <v>336</v>
      </c>
      <c r="E42" s="19" t="s">
        <v>394</v>
      </c>
      <c r="F42" s="10" t="s">
        <v>329</v>
      </c>
      <c r="G42" s="19" t="s">
        <v>340</v>
      </c>
      <c r="H42" s="10" t="s">
        <v>319</v>
      </c>
      <c r="I42" s="10" t="s">
        <v>320</v>
      </c>
      <c r="J42" s="19" t="s">
        <v>394</v>
      </c>
    </row>
    <row r="43" spans="1:10" ht="18.75" customHeight="1">
      <c r="A43" s="198" t="s">
        <v>270</v>
      </c>
      <c r="B43" s="197" t="s">
        <v>390</v>
      </c>
      <c r="C43" s="10" t="s">
        <v>322</v>
      </c>
      <c r="D43" s="10" t="s">
        <v>323</v>
      </c>
      <c r="E43" s="19" t="s">
        <v>395</v>
      </c>
      <c r="F43" s="10" t="s">
        <v>329</v>
      </c>
      <c r="G43" s="19" t="s">
        <v>340</v>
      </c>
      <c r="H43" s="10" t="s">
        <v>319</v>
      </c>
      <c r="I43" s="10" t="s">
        <v>320</v>
      </c>
      <c r="J43" s="19" t="s">
        <v>396</v>
      </c>
    </row>
    <row r="44" spans="1:10" ht="18.75" customHeight="1">
      <c r="A44" s="198" t="s">
        <v>283</v>
      </c>
      <c r="B44" s="197" t="s">
        <v>397</v>
      </c>
      <c r="C44" s="10" t="s">
        <v>308</v>
      </c>
      <c r="D44" s="10" t="s">
        <v>309</v>
      </c>
      <c r="E44" s="19" t="s">
        <v>398</v>
      </c>
      <c r="F44" s="10" t="s">
        <v>329</v>
      </c>
      <c r="G44" s="19" t="s">
        <v>399</v>
      </c>
      <c r="H44" s="10" t="s">
        <v>400</v>
      </c>
      <c r="I44" s="10" t="s">
        <v>313</v>
      </c>
      <c r="J44" s="19" t="s">
        <v>398</v>
      </c>
    </row>
    <row r="45" spans="1:10" ht="18.75" customHeight="1">
      <c r="A45" s="198" t="s">
        <v>283</v>
      </c>
      <c r="B45" s="197" t="s">
        <v>397</v>
      </c>
      <c r="C45" s="10" t="s">
        <v>308</v>
      </c>
      <c r="D45" s="10" t="s">
        <v>332</v>
      </c>
      <c r="E45" s="19" t="s">
        <v>401</v>
      </c>
      <c r="F45" s="10" t="s">
        <v>329</v>
      </c>
      <c r="G45" s="19" t="s">
        <v>318</v>
      </c>
      <c r="H45" s="10" t="s">
        <v>319</v>
      </c>
      <c r="I45" s="10" t="s">
        <v>320</v>
      </c>
      <c r="J45" s="19" t="s">
        <v>401</v>
      </c>
    </row>
    <row r="46" spans="1:10" ht="18.75" customHeight="1">
      <c r="A46" s="198" t="s">
        <v>283</v>
      </c>
      <c r="B46" s="197" t="s">
        <v>397</v>
      </c>
      <c r="C46" s="10" t="s">
        <v>308</v>
      </c>
      <c r="D46" s="10" t="s">
        <v>381</v>
      </c>
      <c r="E46" s="19" t="s">
        <v>402</v>
      </c>
      <c r="F46" s="10" t="s">
        <v>403</v>
      </c>
      <c r="G46" s="19" t="s">
        <v>404</v>
      </c>
      <c r="H46" s="10" t="s">
        <v>405</v>
      </c>
      <c r="I46" s="10" t="s">
        <v>320</v>
      </c>
      <c r="J46" s="19" t="s">
        <v>402</v>
      </c>
    </row>
    <row r="47" spans="1:10" ht="18.75" customHeight="1">
      <c r="A47" s="198" t="s">
        <v>283</v>
      </c>
      <c r="B47" s="197" t="s">
        <v>397</v>
      </c>
      <c r="C47" s="10" t="s">
        <v>315</v>
      </c>
      <c r="D47" s="10" t="s">
        <v>336</v>
      </c>
      <c r="E47" s="19" t="s">
        <v>406</v>
      </c>
      <c r="F47" s="10" t="s">
        <v>329</v>
      </c>
      <c r="G47" s="19" t="s">
        <v>318</v>
      </c>
      <c r="H47" s="10" t="s">
        <v>319</v>
      </c>
      <c r="I47" s="10" t="s">
        <v>320</v>
      </c>
      <c r="J47" s="19" t="s">
        <v>406</v>
      </c>
    </row>
    <row r="48" spans="1:10" ht="18.75" customHeight="1">
      <c r="A48" s="198" t="s">
        <v>283</v>
      </c>
      <c r="B48" s="197" t="s">
        <v>397</v>
      </c>
      <c r="C48" s="10" t="s">
        <v>322</v>
      </c>
      <c r="D48" s="10" t="s">
        <v>323</v>
      </c>
      <c r="E48" s="19" t="s">
        <v>395</v>
      </c>
      <c r="F48" s="10" t="s">
        <v>329</v>
      </c>
      <c r="G48" s="19" t="s">
        <v>340</v>
      </c>
      <c r="H48" s="10" t="s">
        <v>319</v>
      </c>
      <c r="I48" s="10" t="s">
        <v>320</v>
      </c>
      <c r="J48" s="19" t="s">
        <v>395</v>
      </c>
    </row>
    <row r="49" spans="1:10" ht="18.75" customHeight="1">
      <c r="A49" s="198" t="s">
        <v>295</v>
      </c>
      <c r="B49" s="115" t="s">
        <v>473</v>
      </c>
      <c r="C49" s="10" t="s">
        <v>308</v>
      </c>
      <c r="D49" s="10" t="s">
        <v>309</v>
      </c>
      <c r="E49" s="19" t="s">
        <v>407</v>
      </c>
      <c r="F49" s="10" t="s">
        <v>311</v>
      </c>
      <c r="G49" s="19" t="s">
        <v>408</v>
      </c>
      <c r="H49" s="10" t="s">
        <v>363</v>
      </c>
      <c r="I49" s="10" t="s">
        <v>313</v>
      </c>
      <c r="J49" s="19" t="s">
        <v>407</v>
      </c>
    </row>
    <row r="50" spans="1:10" ht="18.75" customHeight="1">
      <c r="A50" s="198" t="s">
        <v>295</v>
      </c>
      <c r="B50" s="115" t="s">
        <v>473</v>
      </c>
      <c r="C50" s="10" t="s">
        <v>315</v>
      </c>
      <c r="D50" s="10" t="s">
        <v>316</v>
      </c>
      <c r="E50" s="19" t="s">
        <v>409</v>
      </c>
      <c r="F50" s="10" t="s">
        <v>311</v>
      </c>
      <c r="G50" s="19" t="s">
        <v>410</v>
      </c>
      <c r="H50" s="10" t="s">
        <v>319</v>
      </c>
      <c r="I50" s="10" t="s">
        <v>320</v>
      </c>
      <c r="J50" s="19" t="s">
        <v>409</v>
      </c>
    </row>
    <row r="51" spans="1:10" ht="18.75" customHeight="1">
      <c r="A51" s="198" t="s">
        <v>295</v>
      </c>
      <c r="B51" s="115" t="s">
        <v>473</v>
      </c>
      <c r="C51" s="10" t="s">
        <v>322</v>
      </c>
      <c r="D51" s="10" t="s">
        <v>323</v>
      </c>
      <c r="E51" s="19" t="s">
        <v>411</v>
      </c>
      <c r="F51" s="10" t="s">
        <v>311</v>
      </c>
      <c r="G51" s="19" t="s">
        <v>325</v>
      </c>
      <c r="H51" s="10" t="s">
        <v>319</v>
      </c>
      <c r="I51" s="10" t="s">
        <v>320</v>
      </c>
      <c r="J51" s="19" t="s">
        <v>411</v>
      </c>
    </row>
    <row r="52" spans="1:10" ht="18.75" customHeight="1">
      <c r="A52" s="198" t="s">
        <v>281</v>
      </c>
      <c r="B52" s="197" t="s">
        <v>412</v>
      </c>
      <c r="C52" s="10" t="s">
        <v>308</v>
      </c>
      <c r="D52" s="10" t="s">
        <v>309</v>
      </c>
      <c r="E52" s="19" t="s">
        <v>413</v>
      </c>
      <c r="F52" s="10" t="s">
        <v>329</v>
      </c>
      <c r="G52" s="19" t="s">
        <v>161</v>
      </c>
      <c r="H52" s="10" t="s">
        <v>363</v>
      </c>
      <c r="I52" s="10" t="s">
        <v>313</v>
      </c>
      <c r="J52" s="19" t="s">
        <v>413</v>
      </c>
    </row>
    <row r="53" spans="1:10" ht="18.75" customHeight="1">
      <c r="A53" s="198" t="s">
        <v>281</v>
      </c>
      <c r="B53" s="197" t="s">
        <v>412</v>
      </c>
      <c r="C53" s="10" t="s">
        <v>315</v>
      </c>
      <c r="D53" s="10" t="s">
        <v>316</v>
      </c>
      <c r="E53" s="19" t="s">
        <v>414</v>
      </c>
      <c r="F53" s="10" t="s">
        <v>311</v>
      </c>
      <c r="G53" s="19" t="s">
        <v>410</v>
      </c>
      <c r="H53" s="10" t="s">
        <v>319</v>
      </c>
      <c r="I53" s="10" t="s">
        <v>320</v>
      </c>
      <c r="J53" s="19" t="s">
        <v>414</v>
      </c>
    </row>
    <row r="54" spans="1:10" ht="18.75" customHeight="1">
      <c r="A54" s="198" t="s">
        <v>281</v>
      </c>
      <c r="B54" s="197" t="s">
        <v>412</v>
      </c>
      <c r="C54" s="10" t="s">
        <v>322</v>
      </c>
      <c r="D54" s="10" t="s">
        <v>323</v>
      </c>
      <c r="E54" s="19" t="s">
        <v>411</v>
      </c>
      <c r="F54" s="10" t="s">
        <v>311</v>
      </c>
      <c r="G54" s="19" t="s">
        <v>325</v>
      </c>
      <c r="H54" s="10" t="s">
        <v>319</v>
      </c>
      <c r="I54" s="10" t="s">
        <v>320</v>
      </c>
      <c r="J54" s="19" t="s">
        <v>411</v>
      </c>
    </row>
  </sheetData>
  <mergeCells count="23">
    <mergeCell ref="A3:J3"/>
    <mergeCell ref="A4:H4"/>
    <mergeCell ref="A9:A11"/>
    <mergeCell ref="A12:A15"/>
    <mergeCell ref="A16:A18"/>
    <mergeCell ref="B12:B15"/>
    <mergeCell ref="A19:A21"/>
    <mergeCell ref="A22:A25"/>
    <mergeCell ref="A26:A28"/>
    <mergeCell ref="A29:A31"/>
    <mergeCell ref="A32:A34"/>
    <mergeCell ref="A35:A40"/>
    <mergeCell ref="A41:A43"/>
    <mergeCell ref="A44:A48"/>
    <mergeCell ref="A49:A51"/>
    <mergeCell ref="A52:A54"/>
    <mergeCell ref="B35:B40"/>
    <mergeCell ref="B41:B43"/>
    <mergeCell ref="B44:B48"/>
    <mergeCell ref="B52:B54"/>
    <mergeCell ref="B19:B21"/>
    <mergeCell ref="B22:B25"/>
    <mergeCell ref="B29:B31"/>
  </mergeCells>
  <phoneticPr fontId="32" type="noConversion"/>
  <printOptions horizontalCentered="1"/>
  <pageMargins left="1" right="1" top="0.75" bottom="0.7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lpstr>“三公”经费支出预算表03!Print_Titles</vt:lpstr>
      <vt:lpstr>'部门财政拨款收支预算总表02-1'!Print_Titles</vt:lpstr>
      <vt:lpstr>部门政府性基金预算支出预算表06!Print_Titles</vt:lpstr>
      <vt:lpstr>新增资产配置表10!Print_Titles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cp:lastModifiedBy>
  <dcterms:created xsi:type="dcterms:W3CDTF">2025-03-17T02:58:06Z</dcterms:created>
  <dcterms:modified xsi:type="dcterms:W3CDTF">2025-03-20T07:27:51Z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8E9EBA5140FC4DC69CE2E5E8A512CE39_12</vt:lpwstr>
  </property>
  <property fmtid="{D5CDD505-2E9C-101B-9397-08002B2CF9AE}" pid="3" name="KSOProductBuildVer">
    <vt:lpwstr>2052-12.1.0.18276</vt:lpwstr>
  </property>
</Properties>
</file>