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firstSheet="8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<sst xmlns="http://schemas.openxmlformats.org/spreadsheetml/2006/main" count="902" uniqueCount="389">
  <si>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</si>
  <si>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</si>
  <si>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</si>
  <si>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</si>
  <si>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</si>
  <si>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</si>
  <si>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</si>
  <si>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</si>
  <si>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</si>
  <si>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</si>
  <si>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</si>
  <si>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</si>
  <si>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</si>
  <si>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</si>
  <si>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</si>
  <si>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</si>
  <si>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</si>
  <si>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</si>
  <si>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</si>
  <si>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</si>
  <si>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</si>
  <si>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</si>
  <si>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</si>
  <si>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</si>
  <si>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</si>
  <si>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</si>
  <si>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</si>
  <si>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</si>
  <si>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</si>
  <si>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</si>
  <si>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</si>
  <si>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</si>
  <si>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</si>
  <si>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</si>
  <si>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</si>
  <si>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</si>
  <si>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</si>
  <si>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</si>
  <si>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</si>
  <si>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</si>
  <si>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</si>
  <si>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</si>
  <si>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</si>
  <si>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</si>
  <si>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</si>
  <si>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</si>
  <si>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</si>
  <si>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</si>
  <si>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</si>
  <si>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</si>
  <si>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</si>
  <si>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</si>
  <si>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</si>
  <si>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</si>
  <si>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</si>
  <si>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</si>
  <si>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</si>
  <si>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</si>
  <si>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</si>
  <si>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</si>
  <si>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</si>
  <si>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</si>
  <si>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</si>
  <si>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</si>
  <si>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</si>
  <si>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</si>
  <si>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</si>
  <si>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</si>
  <si>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</si>
  <si>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</si>
  <si>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320</t>
  </si>
  <si>
    <t>云县委党史研究室（县地方志）</t>
  </si>
  <si>
    <t>320001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</si>
  <si>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</si>
  <si>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</si>
  <si>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</si>
  <si>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</si>
  <si>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</si>
  <si>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</si>
  <si>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</si>
  <si>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</si>
  <si>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</si>
  <si>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</si>
  <si>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</si>
  <si>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</si>
  <si>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</si>
  <si>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</si>
  <si>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20136</t>
  </si>
  <si>
    <t>其他共产党事务支出</t>
  </si>
  <si>
    <t>2013601</t>
  </si>
  <si>
    <t>行政运行</t>
  </si>
  <si>
    <t>2013602</t>
  </si>
  <si>
    <t>一般行政管理事务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</si>
  <si>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</si>
  <si>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</si>
  <si>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</si>
  <si>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</si>
  <si>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</si>
  <si>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</si>
  <si>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</si>
  <si>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</si>
  <si>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</si>
  <si>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</si>
  <si>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</si>
  <si>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</si>
  <si>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</si>
  <si>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</si>
  <si>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</si>
  <si>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</si>
  <si>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</si>
  <si>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</si>
  <si>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</si>
  <si>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</si>
  <si>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</si>
  <si>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</si>
  <si>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</si>
  <si>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</si>
  <si>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</si>
  <si>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</si>
  <si>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</si>
  <si>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</si>
  <si>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</si>
  <si>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</si>
  <si>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</si>
  <si>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</si>
  <si>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</si>
  <si>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</si>
  <si>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</si>
  <si>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</si>
  <si>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</si>
  <si>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</si>
  <si>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</si>
  <si>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</si>
  <si>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</si>
  <si>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</si>
  <si>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</si>
  <si>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</si>
  <si>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</si>
  <si>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</si>
  <si>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</si>
  <si>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</si>
  <si>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</si>
  <si>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</si>
  <si>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</si>
  <si>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</si>
  <si>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</si>
  <si>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</si>
  <si>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</si>
  <si>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</si>
  <si>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</si>
  <si>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</si>
  <si>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</si>
  <si>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</si>
  <si>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</si>
  <si>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</si>
  <si>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</si>
  <si>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</si>
  <si>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</si>
  <si>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</si>
  <si>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</si>
  <si>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</si>
  <si>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</si>
  <si>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</si>
  <si>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</si>
  <si>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</si>
  <si>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</si>
  <si>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</si>
  <si>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</si>
  <si>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</si>
  <si>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</si>
  <si>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</si>
  <si>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</si>
  <si>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</si>
  <si>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</si>
  <si>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</si>
  <si>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</si>
  <si>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</si>
  <si>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</si>
  <si>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</si>
  <si>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</si>
  <si>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</si>
  <si>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</si>
  <si>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</si>
  <si>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</si>
  <si>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</si>
  <si>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</si>
  <si>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</si>
  <si>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</si>
  <si>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</si>
  <si>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</si>
  <si>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</si>
  <si>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</si>
  <si>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</si>
  <si>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</si>
  <si>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530922210000000001439</t>
  </si>
  <si>
    <t>行政人员支出工资</t>
  </si>
  <si>
    <t>30101</t>
  </si>
  <si>
    <t>基本工资</t>
  </si>
  <si>
    <t>30102</t>
  </si>
  <si>
    <t>津贴补贴</t>
  </si>
  <si>
    <t>530922231100001393791</t>
  </si>
  <si>
    <t>行政人员绩效考核奖励（2017年提高标准部分）</t>
  </si>
  <si>
    <t>30103</t>
  </si>
  <si>
    <t>奖金</t>
  </si>
  <si>
    <t>530922210000000001440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</si>
  <si>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</si>
  <si>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</si>
  <si>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</si>
  <si>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</si>
  <si>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</si>
  <si>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</si>
  <si>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</si>
  <si>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2101102</t>
  </si>
  <si>
    <t>事业单位医疗</t>
  </si>
  <si>
    <t>30110</t>
  </si>
  <si>
    <t>职工基本医疗保险缴费</t>
  </si>
  <si>
    <t>30112</t>
  </si>
  <si>
    <t>其他社会保障缴费</t>
  </si>
  <si>
    <t>530922210000000001441</t>
  </si>
  <si>
    <t>30113</t>
  </si>
  <si>
    <t>530922210000000001445</t>
  </si>
  <si>
    <t>一般公用经费</t>
  </si>
  <si>
    <t>30201</t>
  </si>
  <si>
    <t>办公费</t>
  </si>
  <si>
    <t>30205</t>
  </si>
  <si>
    <t>水费</t>
  </si>
  <si>
    <t>30206</t>
  </si>
  <si>
    <t>电费</t>
  </si>
  <si>
    <t>30211</t>
  </si>
  <si>
    <t>差旅费</t>
  </si>
  <si>
    <t>530922241100002183071</t>
  </si>
  <si>
    <t>公务接待费（一般公用经费）</t>
  </si>
  <si>
    <t>30217</t>
  </si>
  <si>
    <t>530922210000000001446</t>
  </si>
  <si>
    <t>职工教育经费</t>
  </si>
  <si>
    <t>30207</t>
  </si>
  <si>
    <t>邮电费</t>
  </si>
  <si>
    <t>530922210000000001444</t>
  </si>
  <si>
    <t>工会经费</t>
  </si>
  <si>
    <t>30228</t>
  </si>
  <si>
    <t>530922210000000001443</t>
  </si>
  <si>
    <t>行政人员公务交通补贴</t>
  </si>
  <si>
    <t>30239</t>
  </si>
  <si>
    <t>其他交通费用</t>
  </si>
  <si>
    <t>530922210000000001442</t>
  </si>
  <si>
    <t>离退休费</t>
  </si>
  <si>
    <t>30302</t>
  </si>
  <si>
    <t>退休费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</si>
  <si>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</si>
  <si>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</si>
  <si>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</si>
  <si>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</si>
  <si>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</si>
  <si>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</si>
  <si>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</si>
  <si>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党史工作经费</t>
  </si>
  <si>
    <t>专项业务类</t>
  </si>
  <si>
    <t>530922221100000252243</t>
  </si>
  <si>
    <t>30202</t>
  </si>
  <si>
    <t>印刷费</t>
  </si>
  <si>
    <t>地方志工作经费</t>
  </si>
  <si>
    <t>530922221100000252302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</si>
  <si>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</si>
  <si>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</si>
  <si>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</si>
  <si>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</si>
  <si>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</si>
  <si>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</si>
  <si>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</si>
  <si>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</si>
  <si>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</si>
  <si>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</si>
  <si>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</si>
  <si>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根据本单位职能职责，完成以下工作：一是完成《中共云县委执政纪要》的编辑出版工作；二是继续开展云县党史、地方史课题研究工作；三是开展《中国共产党云县历史大事记（2001-2020）》编辑出版工作；四是开展党史七进及四史宣传教育工作；五是开展革命遗址的保护开发工作，对革命遗址设立碑牌标识。</t>
  </si>
  <si>
    <t>产出指标</t>
  </si>
  <si>
    <t>数量指标</t>
  </si>
  <si>
    <t>书籍印制册数</t>
  </si>
  <si>
    <t>&gt;=</t>
  </si>
  <si>
    <t>300</t>
  </si>
  <si>
    <t>册</t>
  </si>
  <si>
    <t>定量指标</t>
  </si>
  <si>
    <t>书籍印制数量是否达到300册。</t>
  </si>
  <si>
    <t>开展党史“七进”和“四史”宣讲活动场次</t>
  </si>
  <si>
    <t>20</t>
  </si>
  <si>
    <t>次</t>
  </si>
  <si>
    <t>宣讲次数在20场次以上</t>
  </si>
  <si>
    <t>质量指标</t>
  </si>
  <si>
    <t>印制书籍字迹清晰度</t>
  </si>
  <si>
    <t>95</t>
  </si>
  <si>
    <t>%</t>
  </si>
  <si>
    <t>定性指标</t>
  </si>
  <si>
    <t>印制书籍字迹清晰程度</t>
  </si>
  <si>
    <t>书籍差错率</t>
  </si>
  <si>
    <t>&lt;=</t>
  </si>
  <si>
    <t>错漏率=发生错漏的宣传信息条数/发布信息总条数*100%</t>
  </si>
  <si>
    <t>时效指标</t>
  </si>
  <si>
    <t>印刷工作完成及时率</t>
  </si>
  <si>
    <t>100</t>
  </si>
  <si>
    <t>完成及时率=在规定时间内印刷数/总的印刷数*100%</t>
  </si>
  <si>
    <t>成本指标</t>
  </si>
  <si>
    <t>经济成本指标</t>
  </si>
  <si>
    <t>270</t>
  </si>
  <si>
    <t>元</t>
  </si>
  <si>
    <t>印刷书籍成本每册不超过270.00元</t>
  </si>
  <si>
    <t>社会成本指标</t>
  </si>
  <si>
    <t>&gt;</t>
  </si>
  <si>
    <t>80</t>
  </si>
  <si>
    <t>群众对党史、地方史了解程度达80%以上</t>
  </si>
  <si>
    <t>效益指标</t>
  </si>
  <si>
    <t>社会效益</t>
  </si>
  <si>
    <t>宣传覆盖率</t>
  </si>
  <si>
    <t>=</t>
  </si>
  <si>
    <t>反映通过抽查方式完成，相关受群众体对宣传内容的知晓程度。
宣传内容知晓率=被调查对象中知晓人数/被调查对象的人数*100%
（具体应用时指标名称根据项目进行具体化，比如具体为重大事件知晓率、宣贯政策知晓率、重要政策知晓率等。）</t>
  </si>
  <si>
    <t>社会知晓率</t>
  </si>
  <si>
    <t>社会知晓率达95%以上</t>
  </si>
  <si>
    <t>满意度指标</t>
  </si>
  <si>
    <t>服务对象满意度</t>
  </si>
  <si>
    <t>群众满意度</t>
  </si>
  <si>
    <t>反映群众对宣传的满意程度。</t>
  </si>
  <si>
    <t>根据本单位职能职责，根据本单位职能职责，一是完成《云县年鉴》编辑出版工作；二是开展《云县扶贫志》编辑出版工作；三是完成《爱华社区志》编辑出版工作；四是完成中国传统村落志的编写工作；五是开展《云县志》第三轮修编工作；六是完成云县县情微视频拍摄工作。</t>
  </si>
  <si>
    <t>公开发放的宣传材料数量</t>
  </si>
  <si>
    <t>1500</t>
  </si>
  <si>
    <t>份（部、个、幅、条）</t>
  </si>
  <si>
    <t>反映制作宣传横幅、宣传册等的数量情况。</t>
  </si>
  <si>
    <t>发布短视频数量</t>
  </si>
  <si>
    <t>个</t>
  </si>
  <si>
    <t>反映通过相关媒体、网络等发布或推送短视频的数量情况。</t>
  </si>
  <si>
    <t>及时率</t>
  </si>
  <si>
    <t>年底前完成</t>
  </si>
  <si>
    <t>天</t>
  </si>
  <si>
    <t>反映事实发生与作为宣传事实发生之间的时间差距情况。</t>
  </si>
  <si>
    <t>发布稿件（短视频）原创率</t>
  </si>
  <si>
    <t>发布稿件（短视频）原创率=发布或推送的原创稿件（短视频）数量/发布或推送的稿件（短视频）总数量*100%
适用于有原创要求的稿件或短视频，如购买信息、转载等没有自创要求的不适用该指标。</t>
  </si>
  <si>
    <t>错漏率</t>
  </si>
  <si>
    <t>计划完成率</t>
  </si>
  <si>
    <t>计划完成率=在规定时间内宣传任务完成数/宣传任务计划数*100%</t>
  </si>
  <si>
    <t>媒体关注量</t>
  </si>
  <si>
    <t>10</t>
  </si>
  <si>
    <t>反映通过相关媒体、网络等宣传形成点赞、关注、转发量的情况。
（具体应用时指标名称可根据具体项目主要的宣传方式进行具体化，比如主要通过官方网站宣传，则可设置成官方网站点击浏览量。）</t>
  </si>
  <si>
    <t>宣传内容知晓率</t>
  </si>
  <si>
    <t>社会公众满意度</t>
  </si>
  <si>
    <t>反映社会公众对宣传的满意程度。</t>
  </si>
  <si>
    <t>预算06表</t>
  </si>
  <si>
    <t>政府性基金预算支出预算表</t>
  </si>
  <si>
    <t>单位名称：临沧市发展和改革委员会</t>
  </si>
  <si>
    <t>本年政府性基金预算支出</t>
  </si>
  <si>
    <t>空表说明：本单位2025年无政府性基金预算支出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</si>
  <si>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</si>
  <si>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</si>
  <si>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</si>
  <si>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</si>
  <si>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</si>
  <si>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</si>
  <si>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</si>
  <si>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</si>
  <si>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</si>
  <si>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</si>
  <si>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采购电脑及办公耗材</t>
  </si>
  <si>
    <t>台式计算机</t>
  </si>
  <si>
    <t>购买墨盒、复印纸等办公耗材</t>
  </si>
  <si>
    <t>纸质品</t>
  </si>
  <si>
    <t>预算08表</t>
  </si>
  <si>
    <t>政府购买服务项目</t>
  </si>
  <si>
    <t>政府购买服务目录</t>
  </si>
  <si>
    <t>空表说明：本单位2025年无政府购买服务预算</t>
  </si>
  <si>
    <t>预算09-1表</t>
  </si>
  <si>
    <t>单位名称（项目）</t>
  </si>
  <si>
    <t>地区</t>
  </si>
  <si>
    <t>政府性基金</t>
  </si>
  <si>
    <t>-</t>
  </si>
  <si>
    <t>空表说明：本单位2025年无县对下转移支付预算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</si>
  <si>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</si>
  <si>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</si>
  <si>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</si>
  <si>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</si>
  <si>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</si>
  <si>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</si>
  <si>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</si>
  <si>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</si>
  <si>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</si>
  <si>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空表说明：本单位2025年无新增资产配置</t>
  </si>
  <si>
    <t>预算11表</t>
  </si>
  <si>
    <t>上级补助</t>
  </si>
  <si>
    <t>空表说明：本单位2025年无转移补助项目支出预算</t>
  </si>
  <si>
    <t>预算12表</t>
  </si>
  <si>
    <t>项目级次</t>
  </si>
  <si>
    <t>311 专项业务类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</si>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</sst>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</numFmts>
  <fonts count="51">
    <font>
      <sz val="9"/>
      <color rgb="FF000000"/>
      <name val="Microsoft YaHei UI"/>
      <charset val="134"/>
    </font>
    <font>
      <sz val="11"/>
      <name val="宋体"/>
      <charset val="134"/>
      <scheme val="minor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10"/>
      <name val="宋体"/>
      <charset val="1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  <protection locked="0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3" fillId="3" borderId="14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4" borderId="17" applyNumberFormat="0" applyAlignment="0" applyProtection="0">
      <alignment vertical="center"/>
    </xf>
    <xf numFmtId="0" fontId="41" fillId="5" borderId="18" applyNumberFormat="0" applyAlignment="0" applyProtection="0">
      <alignment vertical="center"/>
    </xf>
    <xf numFmtId="0" fontId="42" fillId="5" borderId="17" applyNumberFormat="0" applyAlignment="0" applyProtection="0">
      <alignment vertical="center"/>
    </xf>
    <xf numFmtId="0" fontId="43" fillId="6" borderId="19" applyNumberFormat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176" fontId="8" fillId="0" borderId="7">
      <alignment horizontal="right" vertical="center"/>
    </xf>
    <xf numFmtId="177" fontId="8" fillId="0" borderId="7">
      <alignment horizontal="right" vertical="center"/>
    </xf>
    <xf numFmtId="10" fontId="8" fillId="0" borderId="7">
      <alignment horizontal="right" vertical="center"/>
    </xf>
    <xf numFmtId="178" fontId="8" fillId="0" borderId="7">
      <alignment horizontal="right" vertical="center"/>
    </xf>
    <xf numFmtId="49" fontId="8" fillId="0" borderId="7">
      <alignment horizontal="left" vertical="center" wrapText="1"/>
    </xf>
    <xf numFmtId="178" fontId="8" fillId="0" borderId="7">
      <alignment horizontal="right" vertical="center"/>
    </xf>
    <xf numFmtId="179" fontId="8" fillId="0" borderId="7">
      <alignment horizontal="right" vertical="center"/>
    </xf>
    <xf numFmtId="180" fontId="8" fillId="0" borderId="7">
      <alignment horizontal="right" vertical="center"/>
    </xf>
    <xf numFmtId="0" fontId="8" fillId="0" borderId="0">
      <alignment vertical="top"/>
      <protection locked="0"/>
    </xf>
  </cellStyleXfs>
  <cellXfs count="218">
    <xf numFmtId="0" fontId="0" fillId="0" borderId="0" xfId="0" applyFont="1">
      <alignment vertical="top"/>
      <protection locked="0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  <protection locked="0"/>
    </xf>
    <xf numFmtId="49" fontId="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7" fillId="0" borderId="1" xfId="0" applyFont="1" applyBorder="1" applyAlignment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left" vertical="center" wrapText="1"/>
      <protection locked="0"/>
    </xf>
    <xf numFmtId="0" fontId="6" fillId="0" borderId="7" xfId="0" applyFont="1" applyBorder="1" applyAlignment="1">
      <alignment horizontal="left" vertical="center"/>
      <protection locked="0"/>
    </xf>
    <xf numFmtId="178" fontId="8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>
      <alignment horizontal="left" vertical="center" wrapText="1" indent="1"/>
      <protection locked="0"/>
    </xf>
    <xf numFmtId="49" fontId="8" fillId="0" borderId="7" xfId="53" applyNumberFormat="1" applyFont="1" applyBorder="1" applyProtection="1">
      <alignment horizontal="left" vertical="center" wrapText="1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 wrapText="1"/>
      <protection locked="0"/>
    </xf>
    <xf numFmtId="0" fontId="6" fillId="0" borderId="4" xfId="0" applyFont="1" applyBorder="1" applyAlignment="1">
      <alignment horizontal="left" vertical="center" wrapText="1"/>
      <protection locked="0"/>
    </xf>
    <xf numFmtId="49" fontId="3" fillId="0" borderId="0" xfId="0" applyNumberFormat="1" applyFont="1" applyAlignment="1" applyProtection="1"/>
    <xf numFmtId="0" fontId="3" fillId="0" borderId="0" xfId="0" applyFont="1" applyAlignment="1" applyProtection="1"/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</xf>
    <xf numFmtId="0" fontId="3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9" fillId="0" borderId="0" xfId="57" applyFont="1" applyFill="1" applyAlignment="1" applyProtection="1">
      <alignment horizontal="center" vertical="top"/>
    </xf>
    <xf numFmtId="0" fontId="6" fillId="0" borderId="0" xfId="0" applyFont="1" applyAlignment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vertical="center" wrapText="1"/>
    </xf>
    <xf numFmtId="180" fontId="8" fillId="0" borderId="7" xfId="56" applyNumberFormat="1" applyFont="1" applyBorder="1" applyProtection="1">
      <alignment horizontal="right" vertical="center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5" fillId="0" borderId="0" xfId="0" applyFont="1" applyAlignment="1">
      <alignment horizontal="center" vertical="center"/>
      <protection locked="0"/>
    </xf>
    <xf numFmtId="0" fontId="6" fillId="0" borderId="0" xfId="0" applyFont="1">
      <alignment vertical="top"/>
      <protection locked="0"/>
    </xf>
    <xf numFmtId="0" fontId="7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/>
    </xf>
    <xf numFmtId="0" fontId="10" fillId="0" borderId="0" xfId="0" applyFont="1" applyAlignment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wrapText="1"/>
    </xf>
    <xf numFmtId="0" fontId="3" fillId="0" borderId="0" xfId="0" applyFont="1" applyAlignment="1" applyProtection="1">
      <alignment horizontal="right" wrapText="1"/>
    </xf>
    <xf numFmtId="0" fontId="3" fillId="0" borderId="0" xfId="0" applyFont="1" applyAlignment="1" applyProtection="1">
      <alignment wrapText="1"/>
    </xf>
    <xf numFmtId="0" fontId="6" fillId="0" borderId="0" xfId="0" applyFont="1" applyAlignment="1">
      <alignment horizontal="right"/>
      <protection locked="0"/>
    </xf>
    <xf numFmtId="0" fontId="7" fillId="0" borderId="3" xfId="0" applyFont="1" applyBorder="1" applyAlignment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/>
    </xf>
    <xf numFmtId="0" fontId="3" fillId="0" borderId="0" xfId="0" applyFont="1" applyAlignment="1">
      <protection locked="0"/>
    </xf>
    <xf numFmtId="0" fontId="6" fillId="0" borderId="0" xfId="0" applyFont="1" applyAlignment="1">
      <alignment vertical="top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  <protection locked="0"/>
    </xf>
    <xf numFmtId="0" fontId="7" fillId="0" borderId="0" xfId="0" applyFont="1" applyAlignment="1">
      <protection locked="0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9" xfId="0" applyFont="1" applyBorder="1" applyAlignment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0" xfId="0" applyFont="1" applyBorder="1" applyAlignment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1" xfId="0" applyFont="1" applyBorder="1" applyAlignment="1">
      <alignment horizontal="center" vertical="center" wrapText="1"/>
      <protection locked="0"/>
    </xf>
    <xf numFmtId="3" fontId="7" fillId="0" borderId="6" xfId="0" applyNumberFormat="1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</xf>
    <xf numFmtId="0" fontId="6" fillId="0" borderId="11" xfId="0" applyFont="1" applyBorder="1" applyAlignment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left" vertical="center"/>
    </xf>
    <xf numFmtId="0" fontId="6" fillId="0" borderId="13" xfId="0" applyFont="1" applyBorder="1" applyAlignment="1">
      <alignment horizontal="left" vertical="center"/>
      <protection locked="0"/>
    </xf>
    <xf numFmtId="0" fontId="6" fillId="0" borderId="0" xfId="0" applyFont="1" applyAlignment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center" wrapText="1"/>
    </xf>
    <xf numFmtId="0" fontId="6" fillId="0" borderId="0" xfId="0" applyFont="1" applyAlignment="1">
      <alignment horizontal="right" wrapText="1"/>
      <protection locked="0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3" xfId="0" applyFont="1" applyBorder="1" applyAlignment="1">
      <alignment horizontal="center" vertical="center"/>
      <protection locked="0"/>
    </xf>
    <xf numFmtId="0" fontId="7" fillId="0" borderId="13" xfId="0" applyFont="1" applyBorder="1" applyAlignment="1">
      <alignment horizontal="center" vertical="center" wrapText="1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0" fontId="7" fillId="0" borderId="0" xfId="0" applyFont="1" applyAlignment="1" applyProtection="1"/>
    <xf numFmtId="0" fontId="7" fillId="0" borderId="11" xfId="0" applyFont="1" applyBorder="1" applyAlignment="1" applyProtection="1">
      <alignment horizontal="center" vertical="center"/>
    </xf>
    <xf numFmtId="0" fontId="7" fillId="0" borderId="11" xfId="0" applyFont="1" applyBorder="1" applyAlignment="1">
      <alignment horizontal="center" vertical="center"/>
      <protection locked="0"/>
    </xf>
    <xf numFmtId="0" fontId="6" fillId="0" borderId="11" xfId="0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left" vertical="center" wrapText="1" indent="1"/>
    </xf>
    <xf numFmtId="3" fontId="6" fillId="0" borderId="11" xfId="0" applyNumberFormat="1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left" vertical="center" wrapText="1" indent="2"/>
    </xf>
    <xf numFmtId="0" fontId="11" fillId="0" borderId="0" xfId="0" applyFont="1" applyAlignment="1">
      <alignment horizontal="right"/>
      <protection locked="0"/>
    </xf>
    <xf numFmtId="49" fontId="11" fillId="0" borderId="0" xfId="0" applyNumberFormat="1" applyFont="1" applyAlignment="1">
      <protection locked="0"/>
    </xf>
    <xf numFmtId="0" fontId="3" fillId="0" borderId="0" xfId="0" applyFont="1" applyAlignment="1" applyProtection="1">
      <alignment horizontal="right"/>
    </xf>
    <xf numFmtId="0" fontId="4" fillId="0" borderId="0" xfId="0" applyFont="1" applyAlignment="1">
      <alignment horizontal="center" vertical="center" wrapText="1"/>
      <protection locked="0"/>
    </xf>
    <xf numFmtId="0" fontId="12" fillId="0" borderId="0" xfId="0" applyFont="1" applyAlignment="1">
      <alignment horizontal="center" vertical="center" wrapText="1"/>
      <protection locked="0"/>
    </xf>
    <xf numFmtId="0" fontId="12" fillId="0" borderId="0" xfId="0" applyFont="1" applyAlignment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  <protection locked="0"/>
    </xf>
    <xf numFmtId="49" fontId="7" fillId="0" borderId="9" xfId="0" applyNumberFormat="1" applyFont="1" applyBorder="1" applyAlignment="1">
      <alignment horizontal="center" vertical="center" wrapText="1"/>
      <protection locked="0"/>
    </xf>
    <xf numFmtId="0" fontId="7" fillId="0" borderId="9" xfId="0" applyFont="1" applyBorder="1" applyAlignment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  <protection locked="0"/>
    </xf>
    <xf numFmtId="49" fontId="7" fillId="0" borderId="11" xfId="0" applyNumberFormat="1" applyFont="1" applyBorder="1" applyAlignment="1">
      <alignment horizontal="center" vertical="center" wrapText="1"/>
      <protection locked="0"/>
    </xf>
    <xf numFmtId="49" fontId="7" fillId="0" borderId="11" xfId="0" applyNumberFormat="1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left" vertical="center" wrapText="1"/>
      <protection locked="0"/>
    </xf>
    <xf numFmtId="0" fontId="3" fillId="0" borderId="2" xfId="0" applyFont="1" applyBorder="1" applyAlignment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  <protection locked="0"/>
    </xf>
    <xf numFmtId="3" fontId="7" fillId="0" borderId="7" xfId="0" applyNumberFormat="1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 indent="1"/>
    </xf>
    <xf numFmtId="0" fontId="6" fillId="0" borderId="7" xfId="0" applyFont="1" applyBorder="1" applyAlignment="1" applyProtection="1">
      <alignment horizontal="left" vertical="center" wrapText="1" indent="2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>
      <alignment horizontal="center" vertical="center" wrapText="1"/>
      <protection locked="0"/>
    </xf>
    <xf numFmtId="3" fontId="3" fillId="0" borderId="7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2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/>
      <protection locked="0"/>
    </xf>
    <xf numFmtId="0" fontId="3" fillId="0" borderId="0" xfId="0" applyFont="1">
      <alignment vertical="top"/>
      <protection locked="0"/>
    </xf>
    <xf numFmtId="49" fontId="3" fillId="0" borderId="0" xfId="0" applyNumberFormat="1" applyFont="1" applyAlignment="1">
      <protection locked="0"/>
    </xf>
    <xf numFmtId="0" fontId="4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7" fillId="0" borderId="2" xfId="0" applyFont="1" applyBorder="1" applyAlignment="1">
      <alignment horizontal="center" vertical="center"/>
      <protection locked="0"/>
    </xf>
    <xf numFmtId="3" fontId="3" fillId="0" borderId="7" xfId="0" applyNumberFormat="1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left" vertical="center" indent="1"/>
    </xf>
    <xf numFmtId="0" fontId="6" fillId="0" borderId="3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left" vertical="center"/>
      <protection locked="0"/>
    </xf>
    <xf numFmtId="0" fontId="7" fillId="0" borderId="4" xfId="0" applyFont="1" applyBorder="1" applyAlignment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15" fillId="0" borderId="6" xfId="0" applyFont="1" applyBorder="1" applyAlignment="1">
      <alignment horizontal="center" vertical="center" wrapText="1"/>
      <protection locked="0"/>
    </xf>
    <xf numFmtId="0" fontId="16" fillId="0" borderId="7" xfId="0" applyFont="1" applyBorder="1" applyAlignment="1">
      <alignment horizontal="center" vertical="center"/>
      <protection locked="0"/>
    </xf>
    <xf numFmtId="0" fontId="17" fillId="0" borderId="7" xfId="0" applyFont="1" applyBorder="1" applyAlignment="1">
      <alignment horizontal="center" vertical="center"/>
      <protection locked="0"/>
    </xf>
    <xf numFmtId="0" fontId="18" fillId="0" borderId="7" xfId="0" applyFont="1" applyBorder="1" applyAlignment="1" applyProtection="1">
      <alignment horizontal="center" vertical="center"/>
    </xf>
    <xf numFmtId="0" fontId="18" fillId="0" borderId="2" xfId="0" applyFont="1" applyBorder="1" applyAlignment="1" applyProtection="1">
      <alignment horizontal="center" vertical="center"/>
    </xf>
    <xf numFmtId="178" fontId="19" fillId="0" borderId="7" xfId="0" applyNumberFormat="1" applyFont="1" applyBorder="1" applyAlignment="1" applyProtection="1">
      <alignment horizontal="right" vertical="center"/>
    </xf>
    <xf numFmtId="178" fontId="19" fillId="0" borderId="7" xfId="0" applyNumberFormat="1" applyFont="1" applyBorder="1" applyAlignment="1" applyProtection="1">
      <alignment horizontal="center" vertical="center"/>
    </xf>
    <xf numFmtId="0" fontId="3" fillId="0" borderId="0" xfId="0" applyFont="1" applyProtection="1">
      <alignment vertical="top"/>
    </xf>
    <xf numFmtId="0" fontId="20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left" vertical="center"/>
      <protection locked="0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7" fillId="0" borderId="4" xfId="0" applyNumberFormat="1" applyFont="1" applyBorder="1" applyAlignment="1" applyProtection="1">
      <alignment horizontal="center" vertical="center" wrapText="1"/>
    </xf>
    <xf numFmtId="49" fontId="7" fillId="0" borderId="7" xfId="0" applyNumberFormat="1" applyFont="1" applyBorder="1" applyAlignment="1" applyProtection="1">
      <alignment horizontal="center" vertical="center"/>
    </xf>
    <xf numFmtId="49" fontId="7" fillId="0" borderId="7" xfId="0" applyNumberFormat="1" applyFont="1" applyBorder="1" applyAlignment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22" fillId="0" borderId="0" xfId="0" applyFont="1" applyAlignment="1" applyProtection="1">
      <alignment horizontal="center" vertical="center"/>
    </xf>
    <xf numFmtId="0" fontId="6" fillId="0" borderId="7" xfId="0" applyFont="1" applyBorder="1" applyAlignment="1" applyProtection="1">
      <alignment vertical="center"/>
    </xf>
    <xf numFmtId="0" fontId="6" fillId="0" borderId="7" xfId="0" applyFont="1" applyBorder="1" applyAlignment="1">
      <alignment vertical="center"/>
      <protection locked="0"/>
    </xf>
    <xf numFmtId="0" fontId="8" fillId="0" borderId="7" xfId="0" applyFont="1" applyBorder="1" applyAlignment="1">
      <alignment vertical="center"/>
      <protection locked="0"/>
    </xf>
    <xf numFmtId="0" fontId="8" fillId="0" borderId="4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8" fillId="0" borderId="11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horizontal="left" vertical="center"/>
      <protection locked="0"/>
    </xf>
    <xf numFmtId="0" fontId="23" fillId="0" borderId="6" xfId="0" applyFont="1" applyBorder="1" applyAlignment="1">
      <alignment vertical="center"/>
      <protection locked="0"/>
    </xf>
    <xf numFmtId="0" fontId="24" fillId="0" borderId="6" xfId="0" applyFont="1" applyBorder="1" applyAlignment="1">
      <alignment horizontal="center" vertical="center"/>
      <protection locked="0"/>
    </xf>
    <xf numFmtId="178" fontId="24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 applyProtection="1">
      <alignment horizontal="center" vertical="center"/>
    </xf>
    <xf numFmtId="0" fontId="25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</xf>
    <xf numFmtId="0" fontId="23" fillId="0" borderId="7" xfId="0" applyFont="1" applyBorder="1" applyAlignment="1">
      <alignment horizontal="left" vertical="center" wrapText="1" indent="1"/>
      <protection locked="0"/>
    </xf>
    <xf numFmtId="0" fontId="23" fillId="0" borderId="7" xfId="0" applyFont="1" applyBorder="1" applyAlignment="1" applyProtection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2"/>
      <protection locked="0"/>
    </xf>
    <xf numFmtId="0" fontId="3" fillId="0" borderId="7" xfId="0" applyFont="1" applyBorder="1" applyAlignment="1" applyProtection="1">
      <alignment horizontal="left" vertical="center" wrapText="1" indent="2"/>
    </xf>
    <xf numFmtId="0" fontId="3" fillId="0" borderId="7" xfId="0" applyFont="1" applyBorder="1" applyAlignment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8" fillId="0" borderId="0" xfId="0" applyFont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0" xfId="0" applyFont="1" applyBorder="1" applyAlignment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horizontal="left" vertical="center" wrapText="1" indent="1"/>
    </xf>
    <xf numFmtId="0" fontId="6" fillId="0" borderId="6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vertical="center"/>
    </xf>
    <xf numFmtId="0" fontId="25" fillId="0" borderId="0" xfId="0" applyFont="1" applyProtection="1">
      <alignment vertical="top"/>
    </xf>
    <xf numFmtId="0" fontId="28" fillId="0" borderId="0" xfId="0" applyFont="1" applyAlignment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 wrapText="1"/>
      <protection locked="0"/>
    </xf>
    <xf numFmtId="0" fontId="29" fillId="0" borderId="0" xfId="0" applyFont="1" applyAlignment="1" applyProtection="1">
      <alignment horizontal="center" vertical="top"/>
    </xf>
    <xf numFmtId="0" fontId="30" fillId="0" borderId="0" xfId="0" applyFont="1" applyAlignment="1" applyProtection="1">
      <alignment horizontal="center" vertical="center"/>
    </xf>
    <xf numFmtId="0" fontId="8" fillId="0" borderId="7" xfId="0" applyFont="1" applyBorder="1" applyAlignment="1">
      <alignment horizontal="left" vertical="center"/>
      <protection locked="0"/>
    </xf>
    <xf numFmtId="0" fontId="31" fillId="0" borderId="6" xfId="0" applyFont="1" applyBorder="1" applyAlignment="1" applyProtection="1">
      <alignment horizontal="center" vertical="center"/>
    </xf>
    <xf numFmtId="0" fontId="31" fillId="0" borderId="7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/>
    </xf>
    <xf numFmtId="0" fontId="31" fillId="0" borderId="6" xfId="0" applyFont="1" applyBorder="1" applyAlignment="1">
      <alignment horizontal="center" vertical="center"/>
      <protection locked="0"/>
    </xf>
    <xf numFmtId="0" fontId="23" fillId="0" borderId="7" xfId="0" applyFont="1" applyBorder="1" applyAlignment="1" applyProtection="1" quotePrefix="1">
      <alignment horizontal="left" vertical="center" wrapText="1" indent="1"/>
    </xf>
    <xf numFmtId="0" fontId="3" fillId="0" borderId="7" xfId="0" applyFont="1" applyBorder="1" applyAlignment="1" applyProtection="1" quotePrefix="1">
      <alignment horizontal="left" vertical="center" wrapText="1" indent="2"/>
    </xf>
    <xf numFmtId="0" fontId="6" fillId="0" borderId="7" xfId="0" applyFont="1" applyBorder="1" applyAlignment="1" applyProtection="1" quotePrefix="1">
      <alignment horizontal="left" vertical="center" wrapText="1" indent="2"/>
    </xf>
    <xf numFmtId="0" fontId="6" fillId="0" borderId="6" xfId="0" applyFont="1" applyBorder="1" applyAlignment="1" applyProtection="1" quotePrefix="1">
      <alignment horizontal="left" vertical="center" wrapText="1" indent="2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workbookViewId="0">
      <pane ySplit="1" topLeftCell="A31" activePane="bottomLeft" state="frozen"/>
      <selection/>
      <selection pane="bottomLeft" activeCell="A1" sqref="A1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customHeight="1" spans="1:4">
      <c r="A1" s="1"/>
      <c r="B1" s="1"/>
      <c r="C1" s="1"/>
      <c r="D1" s="1"/>
    </row>
    <row r="2" ht="15" customHeight="1" spans="4:4">
      <c r="D2" s="41" t="s">
        <v>0</v>
      </c>
    </row>
    <row r="3" ht="36" customHeight="1" spans="1:4">
      <c r="A3" s="6" t="str">
        <f>"2025"&amp;"年部门财务收支预算总表"</f>
        <v>2025年部门财务收支预算总表</v>
      </c>
      <c r="B3" s="211"/>
      <c r="C3" s="211"/>
      <c r="D3" s="211"/>
    </row>
    <row r="4" ht="18.75" customHeight="1" spans="1:4">
      <c r="A4" s="43" t="str">
        <f>"单位名称："&amp;"云县委党史研究室（县地方志）"</f>
        <v>单位名称：云县委党史研究室（县地方志）</v>
      </c>
      <c r="B4" s="212"/>
      <c r="C4" s="212"/>
      <c r="D4" s="41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32" t="str">
        <f t="shared" ref="B6:D6" si="0">"2025"&amp;"年预算数"</f>
        <v>2025年预算数</v>
      </c>
      <c r="C6" s="32" t="s">
        <v>5</v>
      </c>
      <c r="D6" s="32" t="str">
        <f t="shared" si="0"/>
        <v>2025年预算数</v>
      </c>
    </row>
    <row r="7" ht="18.75" customHeight="1" spans="1:4">
      <c r="A7" s="34"/>
      <c r="B7" s="34"/>
      <c r="C7" s="34"/>
      <c r="D7" s="34"/>
    </row>
    <row r="8" ht="18.75" customHeight="1" spans="1:4">
      <c r="A8" s="137" t="s">
        <v>6</v>
      </c>
      <c r="B8" s="24">
        <v>2177530.91</v>
      </c>
      <c r="C8" s="137" t="s">
        <v>7</v>
      </c>
      <c r="D8" s="24">
        <v>1674998.96</v>
      </c>
    </row>
    <row r="9" ht="18.75" customHeight="1" spans="1:4">
      <c r="A9" s="137" t="s">
        <v>8</v>
      </c>
      <c r="B9" s="24"/>
      <c r="C9" s="137" t="s">
        <v>9</v>
      </c>
      <c r="D9" s="24"/>
    </row>
    <row r="10" ht="18.75" customHeight="1" spans="1:4">
      <c r="A10" s="137" t="s">
        <v>10</v>
      </c>
      <c r="B10" s="24"/>
      <c r="C10" s="137" t="s">
        <v>11</v>
      </c>
      <c r="D10" s="24"/>
    </row>
    <row r="11" ht="18.75" customHeight="1" spans="1:4">
      <c r="A11" s="137" t="s">
        <v>12</v>
      </c>
      <c r="B11" s="24"/>
      <c r="C11" s="137" t="s">
        <v>13</v>
      </c>
      <c r="D11" s="24"/>
    </row>
    <row r="12" ht="18.75" customHeight="1" spans="1:4">
      <c r="A12" s="213" t="s">
        <v>14</v>
      </c>
      <c r="B12" s="24"/>
      <c r="C12" s="169" t="s">
        <v>15</v>
      </c>
      <c r="D12" s="24"/>
    </row>
    <row r="13" ht="18.75" customHeight="1" spans="1:4">
      <c r="A13" s="172" t="s">
        <v>16</v>
      </c>
      <c r="B13" s="24"/>
      <c r="C13" s="171" t="s">
        <v>17</v>
      </c>
      <c r="D13" s="24"/>
    </row>
    <row r="14" ht="18.75" customHeight="1" spans="1:4">
      <c r="A14" s="172" t="s">
        <v>18</v>
      </c>
      <c r="B14" s="24"/>
      <c r="C14" s="171" t="s">
        <v>19</v>
      </c>
      <c r="D14" s="24"/>
    </row>
    <row r="15" ht="18.75" customHeight="1" spans="1:4">
      <c r="A15" s="172" t="s">
        <v>20</v>
      </c>
      <c r="B15" s="24"/>
      <c r="C15" s="171" t="s">
        <v>21</v>
      </c>
      <c r="D15" s="24">
        <v>262056.48</v>
      </c>
    </row>
    <row r="16" ht="18.75" customHeight="1" spans="1:4">
      <c r="A16" s="172" t="s">
        <v>22</v>
      </c>
      <c r="B16" s="24"/>
      <c r="C16" s="171" t="s">
        <v>23</v>
      </c>
      <c r="D16" s="24">
        <v>92941.71</v>
      </c>
    </row>
    <row r="17" ht="18.75" customHeight="1" spans="1:4">
      <c r="A17" s="172" t="s">
        <v>24</v>
      </c>
      <c r="B17" s="24"/>
      <c r="C17" s="172" t="s">
        <v>25</v>
      </c>
      <c r="D17" s="24"/>
    </row>
    <row r="18" ht="18.75" customHeight="1" spans="1:4">
      <c r="A18" s="172" t="s">
        <v>26</v>
      </c>
      <c r="B18" s="24"/>
      <c r="C18" s="172" t="s">
        <v>27</v>
      </c>
      <c r="D18" s="24"/>
    </row>
    <row r="19" ht="18.75" customHeight="1" spans="1:4">
      <c r="A19" s="173" t="s">
        <v>26</v>
      </c>
      <c r="B19" s="24"/>
      <c r="C19" s="171" t="s">
        <v>28</v>
      </c>
      <c r="D19" s="24"/>
    </row>
    <row r="20" ht="18.75" customHeight="1" spans="1:4">
      <c r="A20" s="173" t="s">
        <v>26</v>
      </c>
      <c r="B20" s="24"/>
      <c r="C20" s="171" t="s">
        <v>29</v>
      </c>
      <c r="D20" s="24"/>
    </row>
    <row r="21" ht="18.75" customHeight="1" spans="1:4">
      <c r="A21" s="173" t="s">
        <v>26</v>
      </c>
      <c r="B21" s="24"/>
      <c r="C21" s="171" t="s">
        <v>30</v>
      </c>
      <c r="D21" s="24"/>
    </row>
    <row r="22" ht="18.75" customHeight="1" spans="1:4">
      <c r="A22" s="173" t="s">
        <v>26</v>
      </c>
      <c r="B22" s="24"/>
      <c r="C22" s="171" t="s">
        <v>31</v>
      </c>
      <c r="D22" s="24"/>
    </row>
    <row r="23" ht="18.75" customHeight="1" spans="1:4">
      <c r="A23" s="173" t="s">
        <v>26</v>
      </c>
      <c r="B23" s="24"/>
      <c r="C23" s="171" t="s">
        <v>32</v>
      </c>
      <c r="D23" s="24"/>
    </row>
    <row r="24" ht="18.75" customHeight="1" spans="1:4">
      <c r="A24" s="173" t="s">
        <v>26</v>
      </c>
      <c r="B24" s="24"/>
      <c r="C24" s="171" t="s">
        <v>33</v>
      </c>
      <c r="D24" s="24"/>
    </row>
    <row r="25" ht="18.75" customHeight="1" spans="1:4">
      <c r="A25" s="173" t="s">
        <v>26</v>
      </c>
      <c r="B25" s="24"/>
      <c r="C25" s="171" t="s">
        <v>34</v>
      </c>
      <c r="D25" s="24"/>
    </row>
    <row r="26" ht="18.75" customHeight="1" spans="1:4">
      <c r="A26" s="173" t="s">
        <v>26</v>
      </c>
      <c r="B26" s="24"/>
      <c r="C26" s="171" t="s">
        <v>35</v>
      </c>
      <c r="D26" s="24">
        <v>147533.76</v>
      </c>
    </row>
    <row r="27" ht="18.75" customHeight="1" spans="1:4">
      <c r="A27" s="173" t="s">
        <v>26</v>
      </c>
      <c r="B27" s="24"/>
      <c r="C27" s="171" t="s">
        <v>36</v>
      </c>
      <c r="D27" s="24"/>
    </row>
    <row r="28" ht="18.75" customHeight="1" spans="1:4">
      <c r="A28" s="173" t="s">
        <v>26</v>
      </c>
      <c r="B28" s="24"/>
      <c r="C28" s="171" t="s">
        <v>37</v>
      </c>
      <c r="D28" s="24"/>
    </row>
    <row r="29" ht="18.75" customHeight="1" spans="1:4">
      <c r="A29" s="173" t="s">
        <v>26</v>
      </c>
      <c r="B29" s="24"/>
      <c r="C29" s="171" t="s">
        <v>38</v>
      </c>
      <c r="D29" s="24"/>
    </row>
    <row r="30" ht="18.75" customHeight="1" spans="1:4">
      <c r="A30" s="173" t="s">
        <v>26</v>
      </c>
      <c r="B30" s="24"/>
      <c r="C30" s="171" t="s">
        <v>39</v>
      </c>
      <c r="D30" s="24"/>
    </row>
    <row r="31" ht="18.75" customHeight="1" spans="1:4">
      <c r="A31" s="174" t="s">
        <v>26</v>
      </c>
      <c r="B31" s="24"/>
      <c r="C31" s="172" t="s">
        <v>40</v>
      </c>
      <c r="D31" s="24"/>
    </row>
    <row r="32" ht="18.75" customHeight="1" spans="1:4">
      <c r="A32" s="174" t="s">
        <v>26</v>
      </c>
      <c r="B32" s="24"/>
      <c r="C32" s="172" t="s">
        <v>41</v>
      </c>
      <c r="D32" s="24"/>
    </row>
    <row r="33" ht="18.75" customHeight="1" spans="1:4">
      <c r="A33" s="174" t="s">
        <v>26</v>
      </c>
      <c r="B33" s="24"/>
      <c r="C33" s="172" t="s">
        <v>42</v>
      </c>
      <c r="D33" s="24"/>
    </row>
    <row r="34" ht="18.75" customHeight="1" spans="1:4">
      <c r="A34" s="214"/>
      <c r="B34" s="175"/>
      <c r="C34" s="172" t="s">
        <v>43</v>
      </c>
      <c r="D34" s="24"/>
    </row>
    <row r="35" ht="18.75" customHeight="1" spans="1:4">
      <c r="A35" s="214" t="s">
        <v>44</v>
      </c>
      <c r="B35" s="175">
        <f>SUM(B8:B12)</f>
        <v>2177530.91</v>
      </c>
      <c r="C35" s="215" t="s">
        <v>45</v>
      </c>
      <c r="D35" s="175">
        <v>2177530.91</v>
      </c>
    </row>
    <row r="36" ht="18.75" customHeight="1" spans="1:4">
      <c r="A36" s="216" t="s">
        <v>46</v>
      </c>
      <c r="B36" s="24"/>
      <c r="C36" s="137" t="s">
        <v>47</v>
      </c>
      <c r="D36" s="24"/>
    </row>
    <row r="37" ht="18.75" customHeight="1" spans="1:4">
      <c r="A37" s="216" t="s">
        <v>48</v>
      </c>
      <c r="B37" s="24"/>
      <c r="C37" s="137" t="s">
        <v>48</v>
      </c>
      <c r="D37" s="24"/>
    </row>
    <row r="38" ht="18.75" customHeight="1" spans="1:4">
      <c r="A38" s="216" t="s">
        <v>49</v>
      </c>
      <c r="B38" s="24">
        <f>B36-B37</f>
        <v>0</v>
      </c>
      <c r="C38" s="137" t="s">
        <v>50</v>
      </c>
      <c r="D38" s="24"/>
    </row>
    <row r="39" ht="18.75" customHeight="1" spans="1:4">
      <c r="A39" s="217" t="s">
        <v>51</v>
      </c>
      <c r="B39" s="175">
        <f t="shared" ref="B39:D39" si="1">B35+B36</f>
        <v>2177530.91</v>
      </c>
      <c r="C39" s="215" t="s">
        <v>52</v>
      </c>
      <c r="D39" s="175">
        <f t="shared" si="1"/>
        <v>2177530.91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88888888888889" right="0.388888888888889" top="0.509027777777778" bottom="0.509027777777778" header="0.309027777777778" footer="0.309027777777778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2"/>
  <sheetViews>
    <sheetView showZeros="0" workbookViewId="0">
      <pane ySplit="1" topLeftCell="A2" activePane="bottomLeft" state="frozen"/>
      <selection/>
      <selection pane="bottomLeft" activeCell="C12" sqref="C12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customHeight="1" spans="1:6">
      <c r="A1" s="1"/>
      <c r="B1" s="1"/>
      <c r="C1" s="1"/>
      <c r="D1" s="1"/>
      <c r="E1" s="1"/>
      <c r="F1" s="1"/>
    </row>
    <row r="2" ht="15" customHeight="1" spans="1:6">
      <c r="A2" s="102">
        <v>1</v>
      </c>
      <c r="B2" s="103">
        <v>0</v>
      </c>
      <c r="C2" s="102">
        <v>1</v>
      </c>
      <c r="D2" s="104"/>
      <c r="E2" s="104"/>
      <c r="F2" s="41" t="s">
        <v>342</v>
      </c>
    </row>
    <row r="3" ht="32.25" customHeight="1" spans="1:6">
      <c r="A3" s="105" t="str">
        <f>"2025"&amp;"年部门政府性基金预算支出预算表"</f>
        <v>2025年部门政府性基金预算支出预算表</v>
      </c>
      <c r="B3" s="106" t="s">
        <v>343</v>
      </c>
      <c r="C3" s="107"/>
      <c r="D3" s="108"/>
      <c r="E3" s="108"/>
      <c r="F3" s="108"/>
    </row>
    <row r="4" ht="18.75" customHeight="1" spans="1:6">
      <c r="A4" s="8" t="str">
        <f>"单位名称："&amp;"云县委党史研究室（县地方志）"</f>
        <v>单位名称：云县委党史研究室（县地方志）</v>
      </c>
      <c r="B4" s="8" t="s">
        <v>344</v>
      </c>
      <c r="C4" s="102"/>
      <c r="D4" s="104"/>
      <c r="E4" s="104"/>
      <c r="F4" s="41" t="s">
        <v>1</v>
      </c>
    </row>
    <row r="5" ht="18.75" customHeight="1" spans="1:6">
      <c r="A5" s="109" t="s">
        <v>177</v>
      </c>
      <c r="B5" s="110" t="s">
        <v>74</v>
      </c>
      <c r="C5" s="111" t="s">
        <v>75</v>
      </c>
      <c r="D5" s="14" t="s">
        <v>345</v>
      </c>
      <c r="E5" s="14"/>
      <c r="F5" s="15"/>
    </row>
    <row r="6" ht="18.75" customHeight="1" spans="1:6">
      <c r="A6" s="112"/>
      <c r="B6" s="113"/>
      <c r="C6" s="97"/>
      <c r="D6" s="96" t="s">
        <v>56</v>
      </c>
      <c r="E6" s="96" t="s">
        <v>76</v>
      </c>
      <c r="F6" s="96" t="s">
        <v>77</v>
      </c>
    </row>
    <row r="7" ht="18.75" customHeight="1" spans="1:6">
      <c r="A7" s="112">
        <v>1</v>
      </c>
      <c r="B7" s="114" t="s">
        <v>158</v>
      </c>
      <c r="C7" s="97">
        <v>3</v>
      </c>
      <c r="D7" s="96">
        <v>4</v>
      </c>
      <c r="E7" s="96">
        <v>5</v>
      </c>
      <c r="F7" s="96">
        <v>6</v>
      </c>
    </row>
    <row r="8" ht="18.75" customHeight="1" spans="1:6">
      <c r="A8" s="115"/>
      <c r="B8" s="84"/>
      <c r="C8" s="84"/>
      <c r="D8" s="24"/>
      <c r="E8" s="24"/>
      <c r="F8" s="24"/>
    </row>
    <row r="9" ht="18.75" customHeight="1" spans="1:6">
      <c r="A9" s="115"/>
      <c r="B9" s="84"/>
      <c r="C9" s="84"/>
      <c r="D9" s="24"/>
      <c r="E9" s="24"/>
      <c r="F9" s="24"/>
    </row>
    <row r="10" ht="18.75" customHeight="1" spans="1:6">
      <c r="A10" s="116" t="s">
        <v>115</v>
      </c>
      <c r="B10" s="117" t="s">
        <v>115</v>
      </c>
      <c r="C10" s="118" t="s">
        <v>115</v>
      </c>
      <c r="D10" s="24"/>
      <c r="E10" s="24"/>
      <c r="F10" s="24"/>
    </row>
    <row r="12" customHeight="1" spans="1:2">
      <c r="A12" s="39" t="s">
        <v>346</v>
      </c>
      <c r="B12" s="39"/>
    </row>
  </sheetData>
  <mergeCells count="8">
    <mergeCell ref="A3:F3"/>
    <mergeCell ref="A4:C4"/>
    <mergeCell ref="D5:F5"/>
    <mergeCell ref="A10:C10"/>
    <mergeCell ref="A12:B12"/>
    <mergeCell ref="A5:A6"/>
    <mergeCell ref="B5:B6"/>
    <mergeCell ref="C5:C6"/>
  </mergeCells>
  <printOptions horizontalCentered="1"/>
  <pageMargins left="0.388888888888889" right="0.388888888888889" top="0.579166666666667" bottom="0.579166666666667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3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5" customHeight="1" spans="1:17">
      <c r="A2" s="31"/>
      <c r="B2" s="31"/>
      <c r="C2" s="31"/>
      <c r="D2" s="31"/>
      <c r="E2" s="31"/>
      <c r="F2" s="31"/>
      <c r="G2" s="31"/>
      <c r="H2" s="31"/>
      <c r="I2" s="31"/>
      <c r="J2" s="31"/>
      <c r="O2" s="40"/>
      <c r="P2" s="40"/>
      <c r="Q2" s="41" t="s">
        <v>347</v>
      </c>
    </row>
    <row r="3" ht="35.25" customHeight="1" spans="1:17">
      <c r="A3" s="60" t="str">
        <f>"2025"&amp;"年部门政府采购预算表"</f>
        <v>2025年部门政府采购预算表</v>
      </c>
      <c r="B3" s="7"/>
      <c r="C3" s="7"/>
      <c r="D3" s="7"/>
      <c r="E3" s="7"/>
      <c r="F3" s="7"/>
      <c r="G3" s="7"/>
      <c r="H3" s="7"/>
      <c r="I3" s="7"/>
      <c r="J3" s="7"/>
      <c r="K3" s="53"/>
      <c r="L3" s="7"/>
      <c r="M3" s="7"/>
      <c r="N3" s="7"/>
      <c r="O3" s="53"/>
      <c r="P3" s="53"/>
      <c r="Q3" s="7"/>
    </row>
    <row r="4" ht="18.75" customHeight="1" spans="1:17">
      <c r="A4" s="43" t="str">
        <f>"单位名称："&amp;"云县委党史研究室（县地方志）"</f>
        <v>单位名称：云县委党史研究室（县地方志）</v>
      </c>
      <c r="B4" s="95"/>
      <c r="C4" s="95"/>
      <c r="D4" s="95"/>
      <c r="E4" s="95"/>
      <c r="F4" s="95"/>
      <c r="G4" s="95"/>
      <c r="H4" s="95"/>
      <c r="I4" s="95"/>
      <c r="J4" s="95"/>
      <c r="O4" s="65"/>
      <c r="P4" s="65"/>
      <c r="Q4" s="41" t="s">
        <v>164</v>
      </c>
    </row>
    <row r="5" ht="18.75" customHeight="1" spans="1:17">
      <c r="A5" s="12" t="s">
        <v>348</v>
      </c>
      <c r="B5" s="74" t="s">
        <v>349</v>
      </c>
      <c r="C5" s="74" t="s">
        <v>350</v>
      </c>
      <c r="D5" s="74" t="s">
        <v>351</v>
      </c>
      <c r="E5" s="74" t="s">
        <v>352</v>
      </c>
      <c r="F5" s="74" t="s">
        <v>353</v>
      </c>
      <c r="G5" s="46" t="s">
        <v>184</v>
      </c>
      <c r="H5" s="46"/>
      <c r="I5" s="46"/>
      <c r="J5" s="46"/>
      <c r="K5" s="76"/>
      <c r="L5" s="46"/>
      <c r="M5" s="46"/>
      <c r="N5" s="46"/>
      <c r="O5" s="66"/>
      <c r="P5" s="76"/>
      <c r="Q5" s="47"/>
    </row>
    <row r="6" ht="18.75" customHeight="1" spans="1:17">
      <c r="A6" s="17"/>
      <c r="B6" s="77"/>
      <c r="C6" s="77"/>
      <c r="D6" s="77"/>
      <c r="E6" s="77"/>
      <c r="F6" s="77"/>
      <c r="G6" s="77" t="s">
        <v>56</v>
      </c>
      <c r="H6" s="77" t="s">
        <v>59</v>
      </c>
      <c r="I6" s="77" t="s">
        <v>354</v>
      </c>
      <c r="J6" s="77" t="s">
        <v>355</v>
      </c>
      <c r="K6" s="78" t="s">
        <v>356</v>
      </c>
      <c r="L6" s="91" t="s">
        <v>79</v>
      </c>
      <c r="M6" s="91"/>
      <c r="N6" s="91"/>
      <c r="O6" s="92"/>
      <c r="P6" s="93"/>
      <c r="Q6" s="79"/>
    </row>
    <row r="7" ht="30" customHeight="1" spans="1:17">
      <c r="A7" s="19"/>
      <c r="B7" s="79"/>
      <c r="C7" s="79"/>
      <c r="D7" s="79"/>
      <c r="E7" s="79"/>
      <c r="F7" s="79"/>
      <c r="G7" s="79"/>
      <c r="H7" s="79" t="s">
        <v>58</v>
      </c>
      <c r="I7" s="79"/>
      <c r="J7" s="79"/>
      <c r="K7" s="80"/>
      <c r="L7" s="79" t="s">
        <v>58</v>
      </c>
      <c r="M7" s="79" t="s">
        <v>65</v>
      </c>
      <c r="N7" s="79" t="s">
        <v>192</v>
      </c>
      <c r="O7" s="94" t="s">
        <v>67</v>
      </c>
      <c r="P7" s="80" t="s">
        <v>68</v>
      </c>
      <c r="Q7" s="79" t="s">
        <v>69</v>
      </c>
    </row>
    <row r="8" ht="18.75" customHeight="1" spans="1:17">
      <c r="A8" s="34">
        <v>1</v>
      </c>
      <c r="B8" s="96">
        <v>2</v>
      </c>
      <c r="C8" s="96">
        <v>3</v>
      </c>
      <c r="D8" s="96">
        <v>4</v>
      </c>
      <c r="E8" s="96">
        <v>5</v>
      </c>
      <c r="F8" s="96">
        <v>6</v>
      </c>
      <c r="G8" s="97">
        <v>7</v>
      </c>
      <c r="H8" s="97">
        <v>8</v>
      </c>
      <c r="I8" s="97">
        <v>9</v>
      </c>
      <c r="J8" s="97">
        <v>10</v>
      </c>
      <c r="K8" s="97">
        <v>11</v>
      </c>
      <c r="L8" s="97">
        <v>12</v>
      </c>
      <c r="M8" s="97">
        <v>13</v>
      </c>
      <c r="N8" s="97">
        <v>14</v>
      </c>
      <c r="O8" s="97">
        <v>15</v>
      </c>
      <c r="P8" s="97">
        <v>16</v>
      </c>
      <c r="Q8" s="97">
        <v>17</v>
      </c>
    </row>
    <row r="9" ht="18.75" customHeight="1" spans="1:17">
      <c r="A9" s="82" t="s">
        <v>71</v>
      </c>
      <c r="B9" s="83"/>
      <c r="C9" s="83"/>
      <c r="D9" s="83"/>
      <c r="E9" s="98"/>
      <c r="F9" s="24">
        <v>10000</v>
      </c>
      <c r="G9" s="24">
        <v>10000</v>
      </c>
      <c r="H9" s="24">
        <v>10000</v>
      </c>
      <c r="I9" s="24"/>
      <c r="J9" s="24"/>
      <c r="K9" s="24"/>
      <c r="L9" s="24"/>
      <c r="M9" s="24"/>
      <c r="N9" s="24"/>
      <c r="O9" s="24"/>
      <c r="P9" s="24"/>
      <c r="Q9" s="24"/>
    </row>
    <row r="10" ht="18.75" customHeight="1" spans="1:17">
      <c r="A10" s="99" t="s">
        <v>71</v>
      </c>
      <c r="B10" s="83"/>
      <c r="C10" s="83"/>
      <c r="D10" s="83"/>
      <c r="E10" s="100"/>
      <c r="F10" s="24">
        <v>10000</v>
      </c>
      <c r="G10" s="24">
        <v>10000</v>
      </c>
      <c r="H10" s="24">
        <v>10000</v>
      </c>
      <c r="I10" s="24"/>
      <c r="J10" s="24"/>
      <c r="K10" s="24"/>
      <c r="L10" s="24"/>
      <c r="M10" s="24"/>
      <c r="N10" s="24"/>
      <c r="O10" s="24"/>
      <c r="P10" s="24"/>
      <c r="Q10" s="24"/>
    </row>
    <row r="11" ht="18.75" customHeight="1" spans="1:17">
      <c r="A11" s="221" t="s">
        <v>260</v>
      </c>
      <c r="B11" s="83" t="s">
        <v>357</v>
      </c>
      <c r="C11" s="83" t="s">
        <v>358</v>
      </c>
      <c r="D11" s="83" t="s">
        <v>302</v>
      </c>
      <c r="E11" s="100">
        <v>1</v>
      </c>
      <c r="F11" s="24">
        <v>8000</v>
      </c>
      <c r="G11" s="24">
        <v>8000</v>
      </c>
      <c r="H11" s="24">
        <v>8000</v>
      </c>
      <c r="I11" s="24"/>
      <c r="J11" s="24"/>
      <c r="K11" s="24"/>
      <c r="L11" s="24"/>
      <c r="M11" s="24"/>
      <c r="N11" s="24"/>
      <c r="O11" s="24"/>
      <c r="P11" s="24"/>
      <c r="Q11" s="24"/>
    </row>
    <row r="12" ht="18.75" customHeight="1" spans="1:17">
      <c r="A12" s="221" t="s">
        <v>260</v>
      </c>
      <c r="B12" s="83" t="s">
        <v>359</v>
      </c>
      <c r="C12" s="83" t="s">
        <v>360</v>
      </c>
      <c r="D12" s="83" t="s">
        <v>302</v>
      </c>
      <c r="E12" s="100">
        <v>8</v>
      </c>
      <c r="F12" s="24">
        <v>2000</v>
      </c>
      <c r="G12" s="24">
        <v>2000</v>
      </c>
      <c r="H12" s="24">
        <v>2000</v>
      </c>
      <c r="I12" s="24"/>
      <c r="J12" s="24"/>
      <c r="K12" s="24"/>
      <c r="L12" s="24"/>
      <c r="M12" s="24"/>
      <c r="N12" s="24"/>
      <c r="O12" s="24"/>
      <c r="P12" s="24"/>
      <c r="Q12" s="24"/>
    </row>
    <row r="13" ht="18.75" customHeight="1" spans="1:17">
      <c r="A13" s="85" t="s">
        <v>115</v>
      </c>
      <c r="B13" s="86"/>
      <c r="C13" s="86"/>
      <c r="D13" s="86"/>
      <c r="E13" s="98"/>
      <c r="F13" s="24">
        <v>10000</v>
      </c>
      <c r="G13" s="24">
        <v>10000</v>
      </c>
      <c r="H13" s="24">
        <v>10000</v>
      </c>
      <c r="I13" s="24"/>
      <c r="J13" s="24"/>
      <c r="K13" s="24"/>
      <c r="L13" s="24"/>
      <c r="M13" s="24"/>
      <c r="N13" s="24"/>
      <c r="O13" s="24"/>
      <c r="P13" s="24"/>
      <c r="Q13" s="24"/>
    </row>
  </sheetData>
  <mergeCells count="16">
    <mergeCell ref="A3:Q3"/>
    <mergeCell ref="A4:F4"/>
    <mergeCell ref="G5:Q5"/>
    <mergeCell ref="L6:Q6"/>
    <mergeCell ref="A13:E13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3"/>
  <sheetViews>
    <sheetView showZeros="0" workbookViewId="0">
      <pane ySplit="1" topLeftCell="A2" activePane="bottomLeft" state="frozen"/>
      <selection/>
      <selection pane="bottomLeft" activeCell="A13" sqref="A13:B13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64"/>
      <c r="B2" s="64"/>
      <c r="C2" s="69"/>
      <c r="D2" s="64"/>
      <c r="E2" s="64"/>
      <c r="F2" s="64"/>
      <c r="G2" s="64"/>
      <c r="H2" s="70"/>
      <c r="I2" s="64"/>
      <c r="J2" s="64"/>
      <c r="K2" s="64"/>
      <c r="L2" s="40"/>
      <c r="M2" s="88"/>
      <c r="N2" s="89" t="s">
        <v>361</v>
      </c>
    </row>
    <row r="3" ht="34.5" customHeight="1" spans="1:14">
      <c r="A3" s="42" t="str">
        <f>"2025"&amp;"年部门政府购买服务预算表"</f>
        <v>2025年部门政府购买服务预算表</v>
      </c>
      <c r="B3" s="71"/>
      <c r="C3" s="53"/>
      <c r="D3" s="71"/>
      <c r="E3" s="71"/>
      <c r="F3" s="71"/>
      <c r="G3" s="71"/>
      <c r="H3" s="72"/>
      <c r="I3" s="71"/>
      <c r="J3" s="71"/>
      <c r="K3" s="71"/>
      <c r="L3" s="53"/>
      <c r="M3" s="72"/>
      <c r="N3" s="71"/>
    </row>
    <row r="4" ht="18.75" customHeight="1" spans="1:14">
      <c r="A4" s="61" t="str">
        <f>"单位名称："&amp;"云县委党史研究室（县地方志）"</f>
        <v>单位名称：云县委党史研究室（县地方志）</v>
      </c>
      <c r="B4" s="62"/>
      <c r="C4" s="73"/>
      <c r="D4" s="62"/>
      <c r="E4" s="62"/>
      <c r="F4" s="62"/>
      <c r="G4" s="62"/>
      <c r="H4" s="70"/>
      <c r="I4" s="64"/>
      <c r="J4" s="64"/>
      <c r="K4" s="64"/>
      <c r="L4" s="65"/>
      <c r="M4" s="90"/>
      <c r="N4" s="89" t="s">
        <v>164</v>
      </c>
    </row>
    <row r="5" ht="18.75" customHeight="1" spans="1:14">
      <c r="A5" s="12" t="s">
        <v>348</v>
      </c>
      <c r="B5" s="74" t="s">
        <v>362</v>
      </c>
      <c r="C5" s="75" t="s">
        <v>363</v>
      </c>
      <c r="D5" s="46" t="s">
        <v>184</v>
      </c>
      <c r="E5" s="46"/>
      <c r="F5" s="46"/>
      <c r="G5" s="46"/>
      <c r="H5" s="76"/>
      <c r="I5" s="46"/>
      <c r="J5" s="46"/>
      <c r="K5" s="46"/>
      <c r="L5" s="66"/>
      <c r="M5" s="76"/>
      <c r="N5" s="47"/>
    </row>
    <row r="6" ht="18.75" customHeight="1" spans="1:14">
      <c r="A6" s="17"/>
      <c r="B6" s="77"/>
      <c r="C6" s="78"/>
      <c r="D6" s="77" t="s">
        <v>56</v>
      </c>
      <c r="E6" s="77" t="s">
        <v>59</v>
      </c>
      <c r="F6" s="77" t="s">
        <v>354</v>
      </c>
      <c r="G6" s="77" t="s">
        <v>355</v>
      </c>
      <c r="H6" s="78" t="s">
        <v>356</v>
      </c>
      <c r="I6" s="91" t="s">
        <v>79</v>
      </c>
      <c r="J6" s="91"/>
      <c r="K6" s="91"/>
      <c r="L6" s="92"/>
      <c r="M6" s="93"/>
      <c r="N6" s="79"/>
    </row>
    <row r="7" ht="26.25" customHeight="1" spans="1:14">
      <c r="A7" s="19"/>
      <c r="B7" s="79"/>
      <c r="C7" s="80"/>
      <c r="D7" s="79"/>
      <c r="E7" s="79"/>
      <c r="F7" s="79"/>
      <c r="G7" s="79"/>
      <c r="H7" s="80"/>
      <c r="I7" s="79" t="s">
        <v>58</v>
      </c>
      <c r="J7" s="79" t="s">
        <v>65</v>
      </c>
      <c r="K7" s="79" t="s">
        <v>192</v>
      </c>
      <c r="L7" s="94" t="s">
        <v>67</v>
      </c>
      <c r="M7" s="80" t="s">
        <v>68</v>
      </c>
      <c r="N7" s="79" t="s">
        <v>69</v>
      </c>
    </row>
    <row r="8" ht="18.75" customHeight="1" spans="1:14">
      <c r="A8" s="81">
        <v>1</v>
      </c>
      <c r="B8" s="81">
        <v>2</v>
      </c>
      <c r="C8" s="81">
        <v>3</v>
      </c>
      <c r="D8" s="81">
        <v>4</v>
      </c>
      <c r="E8" s="81">
        <v>5</v>
      </c>
      <c r="F8" s="81">
        <v>6</v>
      </c>
      <c r="G8" s="81">
        <v>7</v>
      </c>
      <c r="H8" s="81">
        <v>8</v>
      </c>
      <c r="I8" s="81">
        <v>9</v>
      </c>
      <c r="J8" s="81">
        <v>10</v>
      </c>
      <c r="K8" s="81">
        <v>11</v>
      </c>
      <c r="L8" s="81">
        <v>12</v>
      </c>
      <c r="M8" s="81">
        <v>13</v>
      </c>
      <c r="N8" s="81">
        <v>14</v>
      </c>
    </row>
    <row r="9" ht="18.75" customHeight="1" spans="1:14">
      <c r="A9" s="82"/>
      <c r="B9" s="83"/>
      <c r="C9" s="8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ht="18.75" customHeight="1" spans="1:14">
      <c r="A10" s="82"/>
      <c r="B10" s="83"/>
      <c r="C10" s="8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ht="18.75" customHeight="1" spans="1:14">
      <c r="A11" s="85" t="s">
        <v>115</v>
      </c>
      <c r="B11" s="86"/>
      <c r="C11" s="87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3" customHeight="1" spans="1:2">
      <c r="A13" s="39" t="s">
        <v>364</v>
      </c>
      <c r="B13" s="39"/>
    </row>
  </sheetData>
  <mergeCells count="14">
    <mergeCell ref="A3:N3"/>
    <mergeCell ref="A4:C4"/>
    <mergeCell ref="D5:N5"/>
    <mergeCell ref="I6:N6"/>
    <mergeCell ref="A11:C11"/>
    <mergeCell ref="A13:B13"/>
    <mergeCell ref="A5:A7"/>
    <mergeCell ref="B5:B7"/>
    <mergeCell ref="C5:C7"/>
    <mergeCell ref="D6:D7"/>
    <mergeCell ref="E6:E7"/>
    <mergeCell ref="F6:F7"/>
    <mergeCell ref="G6:G7"/>
    <mergeCell ref="H6:H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11"/>
  <sheetViews>
    <sheetView showZeros="0" workbookViewId="0">
      <pane ySplit="1" topLeftCell="A2" activePane="bottomLeft" state="frozen"/>
      <selection/>
      <selection pane="bottomLeft" activeCell="A11" sqref="A11:B11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ht="15" customHeight="1" spans="1:9">
      <c r="A2" s="31"/>
      <c r="B2" s="31"/>
      <c r="C2" s="31"/>
      <c r="D2" s="59"/>
      <c r="G2" s="40"/>
      <c r="H2" s="40"/>
      <c r="I2" s="40" t="s">
        <v>365</v>
      </c>
    </row>
    <row r="3" ht="27.75" customHeight="1" spans="1:9">
      <c r="A3" s="60" t="str">
        <f>"2025"&amp;"年县对下转移支付预算表"</f>
        <v>2025年县对下转移支付预算表</v>
      </c>
      <c r="B3" s="7"/>
      <c r="C3" s="7"/>
      <c r="D3" s="7"/>
      <c r="E3" s="7"/>
      <c r="F3" s="7"/>
      <c r="G3" s="53"/>
      <c r="H3" s="53"/>
      <c r="I3" s="7"/>
    </row>
    <row r="4" ht="18.75" customHeight="1" spans="1:9">
      <c r="A4" s="61" t="str">
        <f>"单位名称："&amp;"云县委党史研究室（县地方志）"</f>
        <v>单位名称：云县委党史研究室（县地方志）</v>
      </c>
      <c r="B4" s="62"/>
      <c r="C4" s="62"/>
      <c r="D4" s="63"/>
      <c r="E4" s="64"/>
      <c r="G4" s="65"/>
      <c r="H4" s="65"/>
      <c r="I4" s="40" t="s">
        <v>164</v>
      </c>
    </row>
    <row r="5" ht="18.75" customHeight="1" spans="1:9">
      <c r="A5" s="32" t="s">
        <v>366</v>
      </c>
      <c r="B5" s="13" t="s">
        <v>184</v>
      </c>
      <c r="C5" s="14"/>
      <c r="D5" s="14"/>
      <c r="E5" s="13" t="s">
        <v>367</v>
      </c>
      <c r="F5" s="14"/>
      <c r="G5" s="66"/>
      <c r="H5" s="66"/>
      <c r="I5" s="15"/>
    </row>
    <row r="6" ht="18.75" customHeight="1" spans="1:9">
      <c r="A6" s="34"/>
      <c r="B6" s="33" t="s">
        <v>56</v>
      </c>
      <c r="C6" s="12" t="s">
        <v>59</v>
      </c>
      <c r="D6" s="67" t="s">
        <v>368</v>
      </c>
      <c r="E6" s="68" t="s">
        <v>369</v>
      </c>
      <c r="F6" s="68" t="s">
        <v>369</v>
      </c>
      <c r="G6" s="68" t="s">
        <v>369</v>
      </c>
      <c r="H6" s="68" t="s">
        <v>369</v>
      </c>
      <c r="I6" s="68" t="s">
        <v>369</v>
      </c>
    </row>
    <row r="7" ht="18.75" customHeight="1" spans="1:9">
      <c r="A7" s="68">
        <v>1</v>
      </c>
      <c r="B7" s="68">
        <v>2</v>
      </c>
      <c r="C7" s="68">
        <v>3</v>
      </c>
      <c r="D7" s="68">
        <v>4</v>
      </c>
      <c r="E7" s="68">
        <v>5</v>
      </c>
      <c r="F7" s="68">
        <v>6</v>
      </c>
      <c r="G7" s="68">
        <v>7</v>
      </c>
      <c r="H7" s="68">
        <v>8</v>
      </c>
      <c r="I7" s="68">
        <v>9</v>
      </c>
    </row>
    <row r="8" ht="18.75" customHeight="1" spans="1:9">
      <c r="A8" s="35"/>
      <c r="B8" s="24"/>
      <c r="C8" s="24"/>
      <c r="D8" s="24"/>
      <c r="E8" s="24"/>
      <c r="F8" s="24"/>
      <c r="G8" s="24"/>
      <c r="H8" s="24"/>
      <c r="I8" s="24"/>
    </row>
    <row r="9" ht="18.75" customHeight="1" spans="1:9">
      <c r="A9" s="35"/>
      <c r="B9" s="24"/>
      <c r="C9" s="24"/>
      <c r="D9" s="24"/>
      <c r="E9" s="24"/>
      <c r="F9" s="24"/>
      <c r="G9" s="24"/>
      <c r="H9" s="24"/>
      <c r="I9" s="24"/>
    </row>
    <row r="11" customHeight="1" spans="1:2">
      <c r="A11" s="39" t="s">
        <v>370</v>
      </c>
      <c r="B11" s="39"/>
    </row>
  </sheetData>
  <mergeCells count="6">
    <mergeCell ref="A3:I3"/>
    <mergeCell ref="A4:E4"/>
    <mergeCell ref="B5:D5"/>
    <mergeCell ref="E5:I5"/>
    <mergeCell ref="A11:B11"/>
    <mergeCell ref="A5:A6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0"/>
  <sheetViews>
    <sheetView showZeros="0" workbookViewId="0">
      <pane ySplit="1" topLeftCell="A2" activePane="bottomLeft" state="frozen"/>
      <selection/>
      <selection pane="bottomLeft" activeCell="A10" sqref="A10:B10"/>
    </sheetView>
  </sheetViews>
  <sheetFormatPr defaultColWidth="9.14285714285714" defaultRowHeight="12" customHeight="1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40" t="s">
        <v>371</v>
      </c>
    </row>
    <row r="3" ht="36" customHeight="1" spans="1:10">
      <c r="A3" s="6" t="str">
        <f>"2025"&amp;"年县对下转移支付绩效目标表"</f>
        <v>2025年县对下转移支付绩效目标表</v>
      </c>
      <c r="B3" s="7"/>
      <c r="C3" s="7"/>
      <c r="D3" s="7"/>
      <c r="E3" s="7"/>
      <c r="F3" s="53"/>
      <c r="G3" s="7"/>
      <c r="H3" s="53"/>
      <c r="I3" s="53"/>
      <c r="J3" s="7"/>
    </row>
    <row r="4" ht="18.75" customHeight="1" spans="1:8">
      <c r="A4" s="8" t="str">
        <f>"单位名称："&amp;"云县委党史研究室（县地方志）"</f>
        <v>单位名称：云县委党史研究室（县地方志）</v>
      </c>
      <c r="B4" s="4"/>
      <c r="C4" s="4"/>
      <c r="D4" s="4"/>
      <c r="E4" s="4"/>
      <c r="F4" s="54"/>
      <c r="G4" s="4"/>
      <c r="H4" s="54"/>
    </row>
    <row r="5" ht="18.75" customHeight="1" spans="1:10">
      <c r="A5" s="48" t="s">
        <v>263</v>
      </c>
      <c r="B5" s="48" t="s">
        <v>264</v>
      </c>
      <c r="C5" s="48" t="s">
        <v>265</v>
      </c>
      <c r="D5" s="48" t="s">
        <v>266</v>
      </c>
      <c r="E5" s="48" t="s">
        <v>267</v>
      </c>
      <c r="F5" s="55" t="s">
        <v>268</v>
      </c>
      <c r="G5" s="48" t="s">
        <v>269</v>
      </c>
      <c r="H5" s="55" t="s">
        <v>270</v>
      </c>
      <c r="I5" s="55" t="s">
        <v>271</v>
      </c>
      <c r="J5" s="48" t="s">
        <v>272</v>
      </c>
    </row>
    <row r="6" ht="18.75" customHeight="1" spans="1:10">
      <c r="A6" s="48">
        <v>1</v>
      </c>
      <c r="B6" s="48">
        <v>2</v>
      </c>
      <c r="C6" s="48">
        <v>3</v>
      </c>
      <c r="D6" s="48">
        <v>4</v>
      </c>
      <c r="E6" s="48">
        <v>5</v>
      </c>
      <c r="F6" s="55">
        <v>6</v>
      </c>
      <c r="G6" s="48">
        <v>7</v>
      </c>
      <c r="H6" s="55">
        <v>8</v>
      </c>
      <c r="I6" s="55">
        <v>9</v>
      </c>
      <c r="J6" s="48">
        <v>10</v>
      </c>
    </row>
    <row r="7" ht="18.75" customHeight="1" spans="1:10">
      <c r="A7" s="22"/>
      <c r="B7" s="49"/>
      <c r="C7" s="49"/>
      <c r="D7" s="49"/>
      <c r="E7" s="56"/>
      <c r="F7" s="57"/>
      <c r="G7" s="56"/>
      <c r="H7" s="57"/>
      <c r="I7" s="57"/>
      <c r="J7" s="56"/>
    </row>
    <row r="8" ht="18.75" customHeight="1" spans="1:10">
      <c r="A8" s="22"/>
      <c r="B8" s="22"/>
      <c r="C8" s="22"/>
      <c r="D8" s="22"/>
      <c r="E8" s="22"/>
      <c r="F8" s="58"/>
      <c r="G8" s="22"/>
      <c r="H8" s="22"/>
      <c r="I8" s="22"/>
      <c r="J8" s="22"/>
    </row>
    <row r="10" customHeight="1" spans="1:2">
      <c r="A10" s="39" t="s">
        <v>370</v>
      </c>
      <c r="B10" s="39"/>
    </row>
  </sheetData>
  <mergeCells count="3">
    <mergeCell ref="A3:J3"/>
    <mergeCell ref="A4:H4"/>
    <mergeCell ref="A10:B10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1"/>
  <sheetViews>
    <sheetView showZeros="0" workbookViewId="0">
      <pane ySplit="1" topLeftCell="A2" activePane="bottomLeft" state="frozen"/>
      <selection/>
      <selection pane="bottomLeft" activeCell="A11" sqref="A11:B11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5" customHeight="1" spans="1:8">
      <c r="A2" s="2"/>
      <c r="B2" s="2"/>
      <c r="C2" s="2"/>
      <c r="D2" s="2"/>
      <c r="E2" s="2"/>
      <c r="F2" s="2"/>
      <c r="G2" s="2"/>
      <c r="H2" s="41" t="s">
        <v>372</v>
      </c>
    </row>
    <row r="3" ht="34.5" customHeight="1" spans="1:8">
      <c r="A3" s="42" t="str">
        <f>"2025"&amp;"年新增资产配置表"</f>
        <v>2025年新增资产配置表</v>
      </c>
      <c r="B3" s="7"/>
      <c r="C3" s="7"/>
      <c r="D3" s="7"/>
      <c r="E3" s="7"/>
      <c r="F3" s="7"/>
      <c r="G3" s="7"/>
      <c r="H3" s="7"/>
    </row>
    <row r="4" ht="18.75" customHeight="1" spans="1:8">
      <c r="A4" s="43" t="str">
        <f>"单位名称："&amp;"云县委党史研究室（县地方志）"</f>
        <v>单位名称：云县委党史研究室（县地方志）</v>
      </c>
      <c r="B4" s="9"/>
      <c r="C4" s="4"/>
      <c r="H4" s="44" t="s">
        <v>164</v>
      </c>
    </row>
    <row r="5" ht="18.75" customHeight="1" spans="1:8">
      <c r="A5" s="12" t="s">
        <v>177</v>
      </c>
      <c r="B5" s="12" t="s">
        <v>373</v>
      </c>
      <c r="C5" s="12" t="s">
        <v>374</v>
      </c>
      <c r="D5" s="12" t="s">
        <v>375</v>
      </c>
      <c r="E5" s="12" t="s">
        <v>376</v>
      </c>
      <c r="F5" s="45" t="s">
        <v>377</v>
      </c>
      <c r="G5" s="46"/>
      <c r="H5" s="47"/>
    </row>
    <row r="6" ht="18.75" customHeight="1" spans="1:8">
      <c r="A6" s="19"/>
      <c r="B6" s="19"/>
      <c r="C6" s="19"/>
      <c r="D6" s="19"/>
      <c r="E6" s="19"/>
      <c r="F6" s="48" t="s">
        <v>352</v>
      </c>
      <c r="G6" s="48" t="s">
        <v>378</v>
      </c>
      <c r="H6" s="48" t="s">
        <v>379</v>
      </c>
    </row>
    <row r="7" ht="18.75" customHeight="1" spans="1:8">
      <c r="A7" s="48">
        <v>1</v>
      </c>
      <c r="B7" s="48">
        <v>2</v>
      </c>
      <c r="C7" s="48">
        <v>3</v>
      </c>
      <c r="D7" s="48">
        <v>4</v>
      </c>
      <c r="E7" s="48">
        <v>5</v>
      </c>
      <c r="F7" s="48">
        <v>6</v>
      </c>
      <c r="G7" s="48">
        <v>7</v>
      </c>
      <c r="H7" s="48">
        <v>8</v>
      </c>
    </row>
    <row r="8" ht="18.75" customHeight="1" spans="1:8">
      <c r="A8" s="49"/>
      <c r="B8" s="49"/>
      <c r="C8" s="35"/>
      <c r="D8" s="35"/>
      <c r="E8" s="35"/>
      <c r="F8" s="50"/>
      <c r="G8" s="24"/>
      <c r="H8" s="24"/>
    </row>
    <row r="9" ht="18.75" customHeight="1" spans="1:8">
      <c r="A9" s="27" t="s">
        <v>56</v>
      </c>
      <c r="B9" s="51"/>
      <c r="C9" s="51"/>
      <c r="D9" s="51"/>
      <c r="E9" s="52"/>
      <c r="F9" s="50"/>
      <c r="G9" s="24"/>
      <c r="H9" s="24"/>
    </row>
    <row r="11" customHeight="1" spans="1:2">
      <c r="A11" s="39" t="s">
        <v>380</v>
      </c>
      <c r="B11" s="39"/>
    </row>
  </sheetData>
  <mergeCells count="10">
    <mergeCell ref="A3:H3"/>
    <mergeCell ref="A4:C4"/>
    <mergeCell ref="F5:H5"/>
    <mergeCell ref="A9:E9"/>
    <mergeCell ref="A11:B11"/>
    <mergeCell ref="A5:A6"/>
    <mergeCell ref="B5:B6"/>
    <mergeCell ref="C5:C6"/>
    <mergeCell ref="D5:D6"/>
    <mergeCell ref="E5:E6"/>
  </mergeCells>
  <pageMargins left="0.359027777777778" right="0.1" top="0.259027777777778" bottom="0.259027777777778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3"/>
  <sheetViews>
    <sheetView showZeros="0" workbookViewId="0">
      <pane ySplit="1" topLeftCell="A2" activePane="bottomLeft" state="frozen"/>
      <selection/>
      <selection pane="bottomLeft" activeCell="A13" sqref="A13:B13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5" customHeight="1" spans="4:11">
      <c r="D2" s="30"/>
      <c r="E2" s="30"/>
      <c r="F2" s="30"/>
      <c r="G2" s="30"/>
      <c r="H2" s="31"/>
      <c r="I2" s="31"/>
      <c r="J2" s="31"/>
      <c r="K2" s="40" t="s">
        <v>381</v>
      </c>
    </row>
    <row r="3" ht="42.75" customHeight="1" spans="1:11">
      <c r="A3" s="6" t="str">
        <f>"2025"&amp;"年转移支付补助项目支出预算表"</f>
        <v>2025年转移支付补助项目支出预算表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ht="18.75" customHeight="1" spans="1:11">
      <c r="A4" s="8" t="str">
        <f>"单位名称："&amp;"云县委党史研究室（县地方志）"</f>
        <v>单位名称：云县委党史研究室（县地方志）</v>
      </c>
      <c r="B4" s="9"/>
      <c r="C4" s="9"/>
      <c r="D4" s="9"/>
      <c r="E4" s="9"/>
      <c r="F4" s="9"/>
      <c r="G4" s="9"/>
      <c r="H4" s="10"/>
      <c r="I4" s="10"/>
      <c r="J4" s="10"/>
      <c r="K4" s="5" t="s">
        <v>164</v>
      </c>
    </row>
    <row r="5" ht="18.75" customHeight="1" spans="1:11">
      <c r="A5" s="11" t="s">
        <v>249</v>
      </c>
      <c r="B5" s="11" t="s">
        <v>179</v>
      </c>
      <c r="C5" s="11" t="s">
        <v>250</v>
      </c>
      <c r="D5" s="12" t="s">
        <v>180</v>
      </c>
      <c r="E5" s="12" t="s">
        <v>181</v>
      </c>
      <c r="F5" s="12" t="s">
        <v>251</v>
      </c>
      <c r="G5" s="12" t="s">
        <v>252</v>
      </c>
      <c r="H5" s="32" t="s">
        <v>56</v>
      </c>
      <c r="I5" s="13" t="s">
        <v>382</v>
      </c>
      <c r="J5" s="14"/>
      <c r="K5" s="15"/>
    </row>
    <row r="6" ht="18.75" customHeight="1" spans="1:11">
      <c r="A6" s="16"/>
      <c r="B6" s="16"/>
      <c r="C6" s="16"/>
      <c r="D6" s="17"/>
      <c r="E6" s="17"/>
      <c r="F6" s="17"/>
      <c r="G6" s="17"/>
      <c r="H6" s="33"/>
      <c r="I6" s="12" t="s">
        <v>59</v>
      </c>
      <c r="J6" s="12" t="s">
        <v>60</v>
      </c>
      <c r="K6" s="12" t="s">
        <v>61</v>
      </c>
    </row>
    <row r="7" ht="18.75" customHeight="1" spans="1:11">
      <c r="A7" s="18"/>
      <c r="B7" s="18"/>
      <c r="C7" s="18"/>
      <c r="D7" s="19"/>
      <c r="E7" s="19"/>
      <c r="F7" s="19"/>
      <c r="G7" s="19"/>
      <c r="H7" s="34"/>
      <c r="I7" s="19" t="s">
        <v>58</v>
      </c>
      <c r="J7" s="19"/>
      <c r="K7" s="19"/>
    </row>
    <row r="8" ht="18.7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1">
        <v>10</v>
      </c>
      <c r="K8" s="21">
        <v>11</v>
      </c>
    </row>
    <row r="9" ht="18.75" customHeight="1" spans="1:11">
      <c r="A9" s="35"/>
      <c r="B9" s="22"/>
      <c r="C9" s="35"/>
      <c r="D9" s="35"/>
      <c r="E9" s="35"/>
      <c r="F9" s="35"/>
      <c r="G9" s="35"/>
      <c r="H9" s="24"/>
      <c r="I9" s="24"/>
      <c r="J9" s="24"/>
      <c r="K9" s="24"/>
    </row>
    <row r="10" ht="18.75" customHeight="1" spans="1:11">
      <c r="A10" s="22"/>
      <c r="B10" s="22"/>
      <c r="C10" s="22"/>
      <c r="D10" s="22"/>
      <c r="E10" s="22"/>
      <c r="F10" s="22"/>
      <c r="G10" s="22"/>
      <c r="H10" s="24"/>
      <c r="I10" s="24"/>
      <c r="J10" s="24"/>
      <c r="K10" s="24"/>
    </row>
    <row r="11" ht="18.75" customHeight="1" spans="1:11">
      <c r="A11" s="36" t="s">
        <v>115</v>
      </c>
      <c r="B11" s="37"/>
      <c r="C11" s="37"/>
      <c r="D11" s="37"/>
      <c r="E11" s="37"/>
      <c r="F11" s="37"/>
      <c r="G11" s="38"/>
      <c r="H11" s="24"/>
      <c r="I11" s="24"/>
      <c r="J11" s="24"/>
      <c r="K11" s="24"/>
    </row>
    <row r="13" customHeight="1" spans="1:2">
      <c r="A13" s="39" t="s">
        <v>383</v>
      </c>
      <c r="B13" s="39"/>
    </row>
  </sheetData>
  <mergeCells count="16">
    <mergeCell ref="A3:K3"/>
    <mergeCell ref="A4:G4"/>
    <mergeCell ref="I5:K5"/>
    <mergeCell ref="A11:G11"/>
    <mergeCell ref="A13:B13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3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1:7">
      <c r="A2" s="2"/>
      <c r="B2" s="2"/>
      <c r="C2" s="2"/>
      <c r="D2" s="3"/>
      <c r="E2" s="4"/>
      <c r="F2" s="4"/>
      <c r="G2" s="5" t="s">
        <v>384</v>
      </c>
    </row>
    <row r="3" ht="36.75" customHeight="1" spans="1:7">
      <c r="A3" s="6" t="str">
        <f>"2025"&amp;"年部门项目中期规划预算表"</f>
        <v>2025年部门项目中期规划预算表</v>
      </c>
      <c r="B3" s="7"/>
      <c r="C3" s="7"/>
      <c r="D3" s="7"/>
      <c r="E3" s="7"/>
      <c r="F3" s="7"/>
      <c r="G3" s="7"/>
    </row>
    <row r="4" ht="18.75" customHeight="1" spans="1:7">
      <c r="A4" s="8" t="str">
        <f>"单位名称："&amp;"云县委党史研究室（县地方志）"</f>
        <v>单位名称：云县委党史研究室（县地方志）</v>
      </c>
      <c r="B4" s="9"/>
      <c r="C4" s="9"/>
      <c r="D4" s="9"/>
      <c r="E4" s="10"/>
      <c r="F4" s="10"/>
      <c r="G4" s="5" t="s">
        <v>164</v>
      </c>
    </row>
    <row r="5" ht="18.75" customHeight="1" spans="1:7">
      <c r="A5" s="11" t="s">
        <v>250</v>
      </c>
      <c r="B5" s="11" t="s">
        <v>249</v>
      </c>
      <c r="C5" s="11" t="s">
        <v>179</v>
      </c>
      <c r="D5" s="12" t="s">
        <v>385</v>
      </c>
      <c r="E5" s="13" t="s">
        <v>59</v>
      </c>
      <c r="F5" s="14"/>
      <c r="G5" s="15"/>
    </row>
    <row r="6" ht="18.75" customHeight="1" spans="1:7">
      <c r="A6" s="16"/>
      <c r="B6" s="16"/>
      <c r="C6" s="16"/>
      <c r="D6" s="17"/>
      <c r="E6" s="11" t="str">
        <f>"2025"&amp;"年"</f>
        <v>2025年</v>
      </c>
      <c r="F6" s="11" t="str">
        <f>"2025"+1&amp;"年"</f>
        <v>2026年</v>
      </c>
      <c r="G6" s="12" t="str">
        <f>"2025"+2&amp;"年"</f>
        <v>2027年</v>
      </c>
    </row>
    <row r="7" ht="18.75" customHeight="1" spans="1:7">
      <c r="A7" s="18"/>
      <c r="B7" s="18"/>
      <c r="C7" s="18"/>
      <c r="D7" s="19"/>
      <c r="E7" s="18" t="s">
        <v>58</v>
      </c>
      <c r="F7" s="18"/>
      <c r="G7" s="19"/>
    </row>
    <row r="8" ht="18.7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1">
        <v>7</v>
      </c>
    </row>
    <row r="9" ht="18.75" customHeight="1" spans="1:7">
      <c r="A9" s="22" t="s">
        <v>71</v>
      </c>
      <c r="B9" s="23"/>
      <c r="C9" s="23"/>
      <c r="D9" s="22"/>
      <c r="E9" s="24">
        <v>100000</v>
      </c>
      <c r="F9" s="24"/>
      <c r="G9" s="24"/>
    </row>
    <row r="10" ht="18.75" customHeight="1" spans="1:7">
      <c r="A10" s="25" t="s">
        <v>71</v>
      </c>
      <c r="B10" s="22"/>
      <c r="C10" s="22"/>
      <c r="D10" s="22"/>
      <c r="E10" s="24">
        <v>100000</v>
      </c>
      <c r="F10" s="24"/>
      <c r="G10" s="24"/>
    </row>
    <row r="11" ht="18.75" customHeight="1" spans="1:7">
      <c r="A11" s="26"/>
      <c r="B11" s="22" t="s">
        <v>386</v>
      </c>
      <c r="C11" s="22" t="s">
        <v>255</v>
      </c>
      <c r="D11" s="22" t="s">
        <v>387</v>
      </c>
      <c r="E11" s="24">
        <v>50000</v>
      </c>
      <c r="F11" s="24"/>
      <c r="G11" s="24"/>
    </row>
    <row r="12" ht="18.75" customHeight="1" spans="1:7">
      <c r="A12" s="26"/>
      <c r="B12" s="22" t="s">
        <v>386</v>
      </c>
      <c r="C12" s="22" t="s">
        <v>260</v>
      </c>
      <c r="D12" s="22" t="s">
        <v>387</v>
      </c>
      <c r="E12" s="24">
        <v>50000</v>
      </c>
      <c r="F12" s="24"/>
      <c r="G12" s="24"/>
    </row>
    <row r="13" ht="18.75" customHeight="1" spans="1:7">
      <c r="A13" s="27" t="s">
        <v>56</v>
      </c>
      <c r="B13" s="28" t="s">
        <v>388</v>
      </c>
      <c r="C13" s="28"/>
      <c r="D13" s="29"/>
      <c r="E13" s="24">
        <v>100000</v>
      </c>
      <c r="F13" s="24"/>
      <c r="G13" s="24"/>
    </row>
  </sheetData>
  <mergeCells count="11">
    <mergeCell ref="A3:G3"/>
    <mergeCell ref="A4:D4"/>
    <mergeCell ref="E5:G5"/>
    <mergeCell ref="A13:D13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1"/>
  <sheetViews>
    <sheetView showZeros="0" workbookViewId="0">
      <pane ySplit="1" topLeftCell="A3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" customHeight="1" spans="10:19">
      <c r="J2" s="204"/>
      <c r="O2" s="69"/>
      <c r="P2" s="69"/>
      <c r="Q2" s="69"/>
      <c r="R2" s="69"/>
      <c r="S2" s="40" t="s">
        <v>53</v>
      </c>
    </row>
    <row r="3" ht="57.75" customHeight="1" spans="1:19">
      <c r="A3" s="133" t="str">
        <f>"2025"&amp;"年部门收入预算表"</f>
        <v>2025年部门收入预算表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205"/>
      <c r="P3" s="205"/>
      <c r="Q3" s="205"/>
      <c r="R3" s="205"/>
      <c r="S3" s="205"/>
    </row>
    <row r="4" ht="18.75" customHeight="1" spans="1:19">
      <c r="A4" s="43" t="str">
        <f>"单位名称："&amp;"云县委党史研究室（县地方志）"</f>
        <v>单位名称：云县委党史研究室（县地方志）</v>
      </c>
      <c r="B4" s="95"/>
      <c r="C4" s="95"/>
      <c r="D4" s="95"/>
      <c r="E4" s="95"/>
      <c r="F4" s="95"/>
      <c r="G4" s="95"/>
      <c r="H4" s="95"/>
      <c r="I4" s="95"/>
      <c r="J4" s="73"/>
      <c r="K4" s="95"/>
      <c r="L4" s="95"/>
      <c r="M4" s="95"/>
      <c r="N4" s="95"/>
      <c r="O4" s="73"/>
      <c r="P4" s="73"/>
      <c r="Q4" s="73"/>
      <c r="R4" s="73"/>
      <c r="S4" s="40" t="s">
        <v>1</v>
      </c>
    </row>
    <row r="5" ht="18.75" customHeight="1" spans="1:19">
      <c r="A5" s="189" t="s">
        <v>54</v>
      </c>
      <c r="B5" s="190" t="s">
        <v>55</v>
      </c>
      <c r="C5" s="190" t="s">
        <v>56</v>
      </c>
      <c r="D5" s="191" t="s">
        <v>57</v>
      </c>
      <c r="E5" s="192"/>
      <c r="F5" s="192"/>
      <c r="G5" s="192"/>
      <c r="H5" s="192"/>
      <c r="I5" s="192"/>
      <c r="J5" s="206"/>
      <c r="K5" s="192"/>
      <c r="L5" s="192"/>
      <c r="M5" s="192"/>
      <c r="N5" s="207"/>
      <c r="O5" s="191" t="s">
        <v>46</v>
      </c>
      <c r="P5" s="191"/>
      <c r="Q5" s="191"/>
      <c r="R5" s="191"/>
      <c r="S5" s="210"/>
    </row>
    <row r="6" ht="18.75" customHeight="1" spans="1:19">
      <c r="A6" s="193"/>
      <c r="B6" s="194"/>
      <c r="C6" s="194"/>
      <c r="D6" s="195" t="s">
        <v>58</v>
      </c>
      <c r="E6" s="195" t="s">
        <v>59</v>
      </c>
      <c r="F6" s="195" t="s">
        <v>60</v>
      </c>
      <c r="G6" s="195" t="s">
        <v>61</v>
      </c>
      <c r="H6" s="195" t="s">
        <v>62</v>
      </c>
      <c r="I6" s="208" t="s">
        <v>63</v>
      </c>
      <c r="J6" s="208"/>
      <c r="K6" s="208"/>
      <c r="L6" s="208"/>
      <c r="M6" s="208"/>
      <c r="N6" s="198"/>
      <c r="O6" s="195" t="s">
        <v>58</v>
      </c>
      <c r="P6" s="195" t="s">
        <v>59</v>
      </c>
      <c r="Q6" s="195" t="s">
        <v>60</v>
      </c>
      <c r="R6" s="195" t="s">
        <v>61</v>
      </c>
      <c r="S6" s="195" t="s">
        <v>64</v>
      </c>
    </row>
    <row r="7" ht="18.75" customHeight="1" spans="1:19">
      <c r="A7" s="196"/>
      <c r="B7" s="197"/>
      <c r="C7" s="197"/>
      <c r="D7" s="198"/>
      <c r="E7" s="198"/>
      <c r="F7" s="198"/>
      <c r="G7" s="198"/>
      <c r="H7" s="198"/>
      <c r="I7" s="197" t="s">
        <v>58</v>
      </c>
      <c r="J7" s="197" t="s">
        <v>65</v>
      </c>
      <c r="K7" s="197" t="s">
        <v>66</v>
      </c>
      <c r="L7" s="197" t="s">
        <v>67</v>
      </c>
      <c r="M7" s="197" t="s">
        <v>68</v>
      </c>
      <c r="N7" s="197" t="s">
        <v>69</v>
      </c>
      <c r="O7" s="209"/>
      <c r="P7" s="209"/>
      <c r="Q7" s="209"/>
      <c r="R7" s="209"/>
      <c r="S7" s="198"/>
    </row>
    <row r="8" ht="18.75" customHeight="1" spans="1:19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</row>
    <row r="9" ht="18.75" customHeight="1" spans="1:19">
      <c r="A9" s="199" t="s">
        <v>70</v>
      </c>
      <c r="B9" s="200" t="s">
        <v>71</v>
      </c>
      <c r="C9" s="24">
        <v>2177530.91</v>
      </c>
      <c r="D9" s="24">
        <v>2177530.91</v>
      </c>
      <c r="E9" s="24">
        <v>2177530.91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</row>
    <row r="10" ht="18.75" customHeight="1" spans="1:19">
      <c r="A10" s="99" t="s">
        <v>72</v>
      </c>
      <c r="B10" s="201" t="s">
        <v>71</v>
      </c>
      <c r="C10" s="24">
        <v>2177530.91</v>
      </c>
      <c r="D10" s="24">
        <v>2177530.91</v>
      </c>
      <c r="E10" s="24">
        <v>2177530.91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</row>
    <row r="11" ht="18.75" customHeight="1" spans="1:19">
      <c r="A11" s="202" t="s">
        <v>56</v>
      </c>
      <c r="B11" s="203"/>
      <c r="C11" s="24">
        <v>2177530.91</v>
      </c>
      <c r="D11" s="24">
        <v>2177530.91</v>
      </c>
      <c r="E11" s="24">
        <v>2177530.91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</row>
  </sheetData>
  <mergeCells count="19">
    <mergeCell ref="A3:S3"/>
    <mergeCell ref="A4:D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388888888888889" right="0.388888888888889" top="0.509027777777778" bottom="0.509027777777778" header="0.309027777777778" footer="0.309027777777778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3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" customHeight="1" spans="1:15">
      <c r="A2" s="2"/>
      <c r="B2" s="2"/>
      <c r="C2" s="2"/>
      <c r="D2" s="177"/>
      <c r="E2" s="2"/>
      <c r="F2" s="2"/>
      <c r="G2" s="2"/>
      <c r="H2" s="177"/>
      <c r="I2" s="2"/>
      <c r="J2" s="177"/>
      <c r="K2" s="2"/>
      <c r="L2" s="2"/>
      <c r="M2" s="2"/>
      <c r="N2" s="2"/>
      <c r="O2" s="41" t="s">
        <v>73</v>
      </c>
    </row>
    <row r="3" ht="42" customHeight="1" spans="1:15">
      <c r="A3" s="6" t="str">
        <f>"2025"&amp;"年部门支出预算表"</f>
        <v>2025年部门支出预算表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</row>
    <row r="4" ht="18.75" customHeight="1" spans="1:15">
      <c r="A4" s="179" t="str">
        <f>"单位名称："&amp;"云县委党史研究室（县地方志）"</f>
        <v>单位名称：云县委党史研究室（县地方志）</v>
      </c>
      <c r="B4" s="180"/>
      <c r="C4" s="64"/>
      <c r="D4" s="31"/>
      <c r="E4" s="64"/>
      <c r="F4" s="64"/>
      <c r="G4" s="64"/>
      <c r="H4" s="31"/>
      <c r="I4" s="64"/>
      <c r="J4" s="31"/>
      <c r="K4" s="64"/>
      <c r="L4" s="64"/>
      <c r="M4" s="187"/>
      <c r="N4" s="187"/>
      <c r="O4" s="41" t="s">
        <v>1</v>
      </c>
    </row>
    <row r="5" ht="18.75" customHeight="1" spans="1:15">
      <c r="A5" s="11" t="s">
        <v>74</v>
      </c>
      <c r="B5" s="11" t="s">
        <v>75</v>
      </c>
      <c r="C5" s="11" t="s">
        <v>56</v>
      </c>
      <c r="D5" s="13" t="s">
        <v>59</v>
      </c>
      <c r="E5" s="76" t="s">
        <v>76</v>
      </c>
      <c r="F5" s="143" t="s">
        <v>77</v>
      </c>
      <c r="G5" s="11" t="s">
        <v>60</v>
      </c>
      <c r="H5" s="11" t="s">
        <v>61</v>
      </c>
      <c r="I5" s="11" t="s">
        <v>78</v>
      </c>
      <c r="J5" s="13" t="s">
        <v>79</v>
      </c>
      <c r="K5" s="14"/>
      <c r="L5" s="14"/>
      <c r="M5" s="14"/>
      <c r="N5" s="14"/>
      <c r="O5" s="15"/>
    </row>
    <row r="6" ht="30" customHeight="1" spans="1:15">
      <c r="A6" s="19"/>
      <c r="B6" s="19"/>
      <c r="C6" s="19"/>
      <c r="D6" s="68" t="s">
        <v>58</v>
      </c>
      <c r="E6" s="94" t="s">
        <v>76</v>
      </c>
      <c r="F6" s="94" t="s">
        <v>77</v>
      </c>
      <c r="G6" s="19"/>
      <c r="H6" s="19"/>
      <c r="I6" s="19"/>
      <c r="J6" s="68" t="s">
        <v>58</v>
      </c>
      <c r="K6" s="48" t="s">
        <v>80</v>
      </c>
      <c r="L6" s="48" t="s">
        <v>81</v>
      </c>
      <c r="M6" s="48" t="s">
        <v>82</v>
      </c>
      <c r="N6" s="48" t="s">
        <v>83</v>
      </c>
      <c r="O6" s="48" t="s">
        <v>84</v>
      </c>
    </row>
    <row r="7" ht="18.75" customHeight="1" spans="1:15">
      <c r="A7" s="119">
        <v>1</v>
      </c>
      <c r="B7" s="119">
        <v>2</v>
      </c>
      <c r="C7" s="68">
        <v>3</v>
      </c>
      <c r="D7" s="68">
        <v>4</v>
      </c>
      <c r="E7" s="68">
        <v>5</v>
      </c>
      <c r="F7" s="68">
        <v>6</v>
      </c>
      <c r="G7" s="68">
        <v>7</v>
      </c>
      <c r="H7" s="68">
        <v>8</v>
      </c>
      <c r="I7" s="68">
        <v>9</v>
      </c>
      <c r="J7" s="68">
        <v>10</v>
      </c>
      <c r="K7" s="68">
        <v>11</v>
      </c>
      <c r="L7" s="68">
        <v>12</v>
      </c>
      <c r="M7" s="68">
        <v>13</v>
      </c>
      <c r="N7" s="68">
        <v>14</v>
      </c>
      <c r="O7" s="68">
        <v>15</v>
      </c>
    </row>
    <row r="8" ht="18.75" customHeight="1" spans="1:15">
      <c r="A8" s="137" t="s">
        <v>85</v>
      </c>
      <c r="B8" s="166" t="s">
        <v>86</v>
      </c>
      <c r="C8" s="24">
        <v>1674998.96</v>
      </c>
      <c r="D8" s="24">
        <v>1674998.96</v>
      </c>
      <c r="E8" s="24">
        <v>1574998.96</v>
      </c>
      <c r="F8" s="24">
        <v>100000</v>
      </c>
      <c r="G8" s="24"/>
      <c r="H8" s="24"/>
      <c r="I8" s="24"/>
      <c r="J8" s="24"/>
      <c r="K8" s="24"/>
      <c r="L8" s="24"/>
      <c r="M8" s="24"/>
      <c r="N8" s="24"/>
      <c r="O8" s="24"/>
    </row>
    <row r="9" ht="18.75" customHeight="1" spans="1:15">
      <c r="A9" s="181" t="s">
        <v>87</v>
      </c>
      <c r="B9" s="218" t="s">
        <v>88</v>
      </c>
      <c r="C9" s="24">
        <v>1674998.96</v>
      </c>
      <c r="D9" s="24">
        <v>1674998.96</v>
      </c>
      <c r="E9" s="24">
        <v>1574998.96</v>
      </c>
      <c r="F9" s="24">
        <v>100000</v>
      </c>
      <c r="G9" s="24"/>
      <c r="H9" s="24"/>
      <c r="I9" s="24"/>
      <c r="J9" s="24"/>
      <c r="K9" s="24"/>
      <c r="L9" s="24"/>
      <c r="M9" s="24"/>
      <c r="N9" s="24"/>
      <c r="O9" s="24"/>
    </row>
    <row r="10" ht="18.75" customHeight="1" spans="1:15">
      <c r="A10" s="183" t="s">
        <v>89</v>
      </c>
      <c r="B10" s="219" t="s">
        <v>90</v>
      </c>
      <c r="C10" s="24">
        <v>1574998.96</v>
      </c>
      <c r="D10" s="24">
        <v>1574998.96</v>
      </c>
      <c r="E10" s="24">
        <v>1574998.96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ht="18.75" customHeight="1" spans="1:15">
      <c r="A11" s="183" t="s">
        <v>91</v>
      </c>
      <c r="B11" s="219" t="s">
        <v>92</v>
      </c>
      <c r="C11" s="24">
        <v>100000</v>
      </c>
      <c r="D11" s="24">
        <v>100000</v>
      </c>
      <c r="E11" s="24"/>
      <c r="F11" s="24">
        <v>100000</v>
      </c>
      <c r="G11" s="24"/>
      <c r="H11" s="24"/>
      <c r="I11" s="24"/>
      <c r="J11" s="24"/>
      <c r="K11" s="24"/>
      <c r="L11" s="24"/>
      <c r="M11" s="24"/>
      <c r="N11" s="24"/>
      <c r="O11" s="24"/>
    </row>
    <row r="12" ht="18.75" customHeight="1" spans="1:15">
      <c r="A12" s="137" t="s">
        <v>93</v>
      </c>
      <c r="B12" s="166" t="s">
        <v>94</v>
      </c>
      <c r="C12" s="24">
        <v>262056.48</v>
      </c>
      <c r="D12" s="24">
        <v>262056.48</v>
      </c>
      <c r="E12" s="24">
        <v>262056.48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ht="18.75" customHeight="1" spans="1:15">
      <c r="A13" s="181" t="s">
        <v>95</v>
      </c>
      <c r="B13" s="218" t="s">
        <v>96</v>
      </c>
      <c r="C13" s="24">
        <v>262056.48</v>
      </c>
      <c r="D13" s="24">
        <v>262056.48</v>
      </c>
      <c r="E13" s="24">
        <v>262056.48</v>
      </c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ht="18.75" customHeight="1" spans="1:15">
      <c r="A14" s="183" t="s">
        <v>97</v>
      </c>
      <c r="B14" s="219" t="s">
        <v>98</v>
      </c>
      <c r="C14" s="24">
        <v>65344.8</v>
      </c>
      <c r="D14" s="24">
        <v>65344.8</v>
      </c>
      <c r="E14" s="24">
        <v>65344.8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ht="18.75" customHeight="1" spans="1:15">
      <c r="A15" s="183" t="s">
        <v>99</v>
      </c>
      <c r="B15" s="219" t="s">
        <v>100</v>
      </c>
      <c r="C15" s="24">
        <v>196711.68</v>
      </c>
      <c r="D15" s="24">
        <v>196711.68</v>
      </c>
      <c r="E15" s="24">
        <v>196711.68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ht="18.75" customHeight="1" spans="1:15">
      <c r="A16" s="137" t="s">
        <v>101</v>
      </c>
      <c r="B16" s="166" t="s">
        <v>102</v>
      </c>
      <c r="C16" s="24">
        <v>92941.71</v>
      </c>
      <c r="D16" s="24">
        <v>92941.71</v>
      </c>
      <c r="E16" s="24">
        <v>92941.71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ht="18.75" customHeight="1" spans="1:15">
      <c r="A17" s="181" t="s">
        <v>103</v>
      </c>
      <c r="B17" s="218" t="s">
        <v>104</v>
      </c>
      <c r="C17" s="24">
        <v>92941.71</v>
      </c>
      <c r="D17" s="24">
        <v>92941.71</v>
      </c>
      <c r="E17" s="24">
        <v>92941.71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ht="18.75" customHeight="1" spans="1:15">
      <c r="A18" s="183" t="s">
        <v>105</v>
      </c>
      <c r="B18" s="219" t="s">
        <v>106</v>
      </c>
      <c r="C18" s="24">
        <v>87290.81</v>
      </c>
      <c r="D18" s="24">
        <v>87290.81</v>
      </c>
      <c r="E18" s="24">
        <v>87290.81</v>
      </c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ht="18.75" customHeight="1" spans="1:15">
      <c r="A19" s="183" t="s">
        <v>107</v>
      </c>
      <c r="B19" s="219" t="s">
        <v>108</v>
      </c>
      <c r="C19" s="24">
        <v>5650.9</v>
      </c>
      <c r="D19" s="24">
        <v>5650.9</v>
      </c>
      <c r="E19" s="24">
        <v>5650.9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ht="18.75" customHeight="1" spans="1:15">
      <c r="A20" s="137" t="s">
        <v>109</v>
      </c>
      <c r="B20" s="166" t="s">
        <v>110</v>
      </c>
      <c r="C20" s="24">
        <v>147533.76</v>
      </c>
      <c r="D20" s="24">
        <v>147533.76</v>
      </c>
      <c r="E20" s="24">
        <v>147533.76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ht="18.75" customHeight="1" spans="1:15">
      <c r="A21" s="181" t="s">
        <v>111</v>
      </c>
      <c r="B21" s="218" t="s">
        <v>112</v>
      </c>
      <c r="C21" s="24">
        <v>147533.76</v>
      </c>
      <c r="D21" s="24">
        <v>147533.76</v>
      </c>
      <c r="E21" s="24">
        <v>147533.76</v>
      </c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ht="18.75" customHeight="1" spans="1:15">
      <c r="A22" s="183" t="s">
        <v>113</v>
      </c>
      <c r="B22" s="219" t="s">
        <v>114</v>
      </c>
      <c r="C22" s="24">
        <v>147533.76</v>
      </c>
      <c r="D22" s="24">
        <v>147533.76</v>
      </c>
      <c r="E22" s="24">
        <v>147533.76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</row>
    <row r="23" ht="18.75" customHeight="1" spans="1:15">
      <c r="A23" s="185" t="s">
        <v>115</v>
      </c>
      <c r="B23" s="186" t="s">
        <v>115</v>
      </c>
      <c r="C23" s="24">
        <v>2177530.91</v>
      </c>
      <c r="D23" s="24">
        <v>2177530.91</v>
      </c>
      <c r="E23" s="24">
        <v>2077530.91</v>
      </c>
      <c r="F23" s="24">
        <v>100000</v>
      </c>
      <c r="G23" s="24"/>
      <c r="H23" s="24"/>
      <c r="I23" s="24"/>
      <c r="J23" s="24"/>
      <c r="K23" s="24"/>
      <c r="L23" s="24"/>
      <c r="M23" s="24"/>
      <c r="N23" s="24"/>
      <c r="O23" s="24"/>
    </row>
  </sheetData>
  <mergeCells count="11">
    <mergeCell ref="A3:O3"/>
    <mergeCell ref="A4:L4"/>
    <mergeCell ref="D5:F5"/>
    <mergeCell ref="J5:O5"/>
    <mergeCell ref="A23:B23"/>
    <mergeCell ref="A5:A6"/>
    <mergeCell ref="B5:B6"/>
    <mergeCell ref="C5:C6"/>
    <mergeCell ref="G5:G6"/>
    <mergeCell ref="H5:H6"/>
    <mergeCell ref="I5:I6"/>
  </mergeCells>
  <printOptions horizontalCentered="1"/>
  <pageMargins left="0.388888888888889" right="0.388888888888889" top="0.509027777777778" bottom="0.509027777777778" header="0.309027777777778" footer="0.309027777777778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showZeros="0" workbookViewId="0">
      <pane ySplit="1" topLeftCell="A22" activePane="bottomLeft" state="frozen"/>
      <selection/>
      <selection pane="bottomLeft" activeCell="A1" sqref="A1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customHeight="1" spans="1:4">
      <c r="A1" s="1"/>
      <c r="B1" s="1"/>
      <c r="C1" s="1"/>
      <c r="D1" s="1"/>
    </row>
    <row r="2" ht="15" customHeight="1" spans="1:4">
      <c r="A2" s="2"/>
      <c r="B2" s="2"/>
      <c r="C2" s="2"/>
      <c r="D2" s="41" t="s">
        <v>116</v>
      </c>
    </row>
    <row r="3" ht="36" customHeight="1" spans="1:4">
      <c r="A3" s="6" t="str">
        <f>"2025"&amp;"年部门财政拨款收支预算总表"</f>
        <v>2025年部门财政拨款收支预算总表</v>
      </c>
      <c r="B3" s="164"/>
      <c r="C3" s="164"/>
      <c r="D3" s="164"/>
    </row>
    <row r="4" ht="18.75" customHeight="1" spans="1:4">
      <c r="A4" s="8" t="str">
        <f>"单位名称："&amp;"云县委党史研究室（县地方志）"</f>
        <v>单位名称：云县委党史研究室（县地方志）</v>
      </c>
      <c r="B4" s="165"/>
      <c r="C4" s="165"/>
      <c r="D4" s="41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109" t="str">
        <f t="shared" ref="B6:D6" si="0">"2025"&amp;"年预算数"</f>
        <v>2025年预算数</v>
      </c>
      <c r="C6" s="32" t="s">
        <v>117</v>
      </c>
      <c r="D6" s="109" t="str">
        <f t="shared" si="0"/>
        <v>2025年预算数</v>
      </c>
    </row>
    <row r="7" ht="18.75" customHeight="1" spans="1:4">
      <c r="A7" s="34"/>
      <c r="B7" s="19"/>
      <c r="C7" s="34"/>
      <c r="D7" s="19"/>
    </row>
    <row r="8" ht="18.75" customHeight="1" spans="1:4">
      <c r="A8" s="166" t="s">
        <v>118</v>
      </c>
      <c r="B8" s="24">
        <v>2177530.91</v>
      </c>
      <c r="C8" s="23" t="s">
        <v>119</v>
      </c>
      <c r="D8" s="24">
        <v>2177530.91</v>
      </c>
    </row>
    <row r="9" ht="18.75" customHeight="1" spans="1:4">
      <c r="A9" s="167" t="s">
        <v>120</v>
      </c>
      <c r="B9" s="24">
        <v>2177530.91</v>
      </c>
      <c r="C9" s="23" t="s">
        <v>121</v>
      </c>
      <c r="D9" s="24">
        <v>1674998.96</v>
      </c>
    </row>
    <row r="10" ht="18.75" customHeight="1" spans="1:4">
      <c r="A10" s="167" t="s">
        <v>122</v>
      </c>
      <c r="B10" s="24"/>
      <c r="C10" s="23" t="s">
        <v>123</v>
      </c>
      <c r="D10" s="24"/>
    </row>
    <row r="11" ht="18.75" customHeight="1" spans="1:4">
      <c r="A11" s="167" t="s">
        <v>124</v>
      </c>
      <c r="B11" s="24"/>
      <c r="C11" s="23" t="s">
        <v>125</v>
      </c>
      <c r="D11" s="24"/>
    </row>
    <row r="12" ht="18.75" customHeight="1" spans="1:4">
      <c r="A12" s="168" t="s">
        <v>126</v>
      </c>
      <c r="B12" s="24"/>
      <c r="C12" s="169" t="s">
        <v>127</v>
      </c>
      <c r="D12" s="24"/>
    </row>
    <row r="13" ht="18.75" customHeight="1" spans="1:4">
      <c r="A13" s="170" t="s">
        <v>120</v>
      </c>
      <c r="B13" s="24"/>
      <c r="C13" s="171" t="s">
        <v>128</v>
      </c>
      <c r="D13" s="24"/>
    </row>
    <row r="14" ht="18.75" customHeight="1" spans="1:4">
      <c r="A14" s="170" t="s">
        <v>122</v>
      </c>
      <c r="B14" s="24"/>
      <c r="C14" s="171" t="s">
        <v>129</v>
      </c>
      <c r="D14" s="24"/>
    </row>
    <row r="15" ht="18.75" customHeight="1" spans="1:4">
      <c r="A15" s="170" t="s">
        <v>124</v>
      </c>
      <c r="B15" s="24"/>
      <c r="C15" s="171" t="s">
        <v>130</v>
      </c>
      <c r="D15" s="24"/>
    </row>
    <row r="16" ht="18.75" customHeight="1" spans="1:4">
      <c r="A16" s="170" t="s">
        <v>26</v>
      </c>
      <c r="B16" s="24"/>
      <c r="C16" s="171" t="s">
        <v>131</v>
      </c>
      <c r="D16" s="24">
        <v>262056.48</v>
      </c>
    </row>
    <row r="17" ht="18.75" customHeight="1" spans="1:4">
      <c r="A17" s="170" t="s">
        <v>26</v>
      </c>
      <c r="B17" s="24" t="s">
        <v>26</v>
      </c>
      <c r="C17" s="171" t="s">
        <v>132</v>
      </c>
      <c r="D17" s="24">
        <v>92941.71</v>
      </c>
    </row>
    <row r="18" ht="18.75" customHeight="1" spans="1:4">
      <c r="A18" s="172" t="s">
        <v>26</v>
      </c>
      <c r="B18" s="24" t="s">
        <v>26</v>
      </c>
      <c r="C18" s="171" t="s">
        <v>133</v>
      </c>
      <c r="D18" s="24"/>
    </row>
    <row r="19" ht="18.75" customHeight="1" spans="1:4">
      <c r="A19" s="172" t="s">
        <v>26</v>
      </c>
      <c r="B19" s="24" t="s">
        <v>26</v>
      </c>
      <c r="C19" s="171" t="s">
        <v>134</v>
      </c>
      <c r="D19" s="24"/>
    </row>
    <row r="20" ht="18.75" customHeight="1" spans="1:4">
      <c r="A20" s="173" t="s">
        <v>26</v>
      </c>
      <c r="B20" s="24" t="s">
        <v>26</v>
      </c>
      <c r="C20" s="171" t="s">
        <v>135</v>
      </c>
      <c r="D20" s="24"/>
    </row>
    <row r="21" ht="18.75" customHeight="1" spans="1:4">
      <c r="A21" s="173" t="s">
        <v>26</v>
      </c>
      <c r="B21" s="24" t="s">
        <v>26</v>
      </c>
      <c r="C21" s="171" t="s">
        <v>136</v>
      </c>
      <c r="D21" s="24"/>
    </row>
    <row r="22" ht="18.75" customHeight="1" spans="1:4">
      <c r="A22" s="173" t="s">
        <v>26</v>
      </c>
      <c r="B22" s="24" t="s">
        <v>26</v>
      </c>
      <c r="C22" s="171" t="s">
        <v>137</v>
      </c>
      <c r="D22" s="24"/>
    </row>
    <row r="23" ht="18.75" customHeight="1" spans="1:4">
      <c r="A23" s="173" t="s">
        <v>26</v>
      </c>
      <c r="B23" s="24" t="s">
        <v>26</v>
      </c>
      <c r="C23" s="171" t="s">
        <v>138</v>
      </c>
      <c r="D23" s="24"/>
    </row>
    <row r="24" ht="18.75" customHeight="1" spans="1:4">
      <c r="A24" s="173" t="s">
        <v>26</v>
      </c>
      <c r="B24" s="24" t="s">
        <v>26</v>
      </c>
      <c r="C24" s="171" t="s">
        <v>139</v>
      </c>
      <c r="D24" s="24"/>
    </row>
    <row r="25" ht="18.75" customHeight="1" spans="1:4">
      <c r="A25" s="173" t="s">
        <v>26</v>
      </c>
      <c r="B25" s="24" t="s">
        <v>26</v>
      </c>
      <c r="C25" s="171" t="s">
        <v>140</v>
      </c>
      <c r="D25" s="24"/>
    </row>
    <row r="26" ht="18.75" customHeight="1" spans="1:4">
      <c r="A26" s="173" t="s">
        <v>26</v>
      </c>
      <c r="B26" s="24" t="s">
        <v>26</v>
      </c>
      <c r="C26" s="171" t="s">
        <v>141</v>
      </c>
      <c r="D26" s="24"/>
    </row>
    <row r="27" ht="18.75" customHeight="1" spans="1:4">
      <c r="A27" s="173" t="s">
        <v>26</v>
      </c>
      <c r="B27" s="24" t="s">
        <v>26</v>
      </c>
      <c r="C27" s="171" t="s">
        <v>142</v>
      </c>
      <c r="D27" s="24">
        <v>147533.76</v>
      </c>
    </row>
    <row r="28" ht="18.75" customHeight="1" spans="1:4">
      <c r="A28" s="173" t="s">
        <v>26</v>
      </c>
      <c r="B28" s="24" t="s">
        <v>26</v>
      </c>
      <c r="C28" s="171" t="s">
        <v>143</v>
      </c>
      <c r="D28" s="24"/>
    </row>
    <row r="29" ht="18.75" customHeight="1" spans="1:4">
      <c r="A29" s="173" t="s">
        <v>26</v>
      </c>
      <c r="B29" s="24" t="s">
        <v>26</v>
      </c>
      <c r="C29" s="171" t="s">
        <v>144</v>
      </c>
      <c r="D29" s="24"/>
    </row>
    <row r="30" ht="18.75" customHeight="1" spans="1:4">
      <c r="A30" s="173" t="s">
        <v>26</v>
      </c>
      <c r="B30" s="24" t="s">
        <v>26</v>
      </c>
      <c r="C30" s="171" t="s">
        <v>145</v>
      </c>
      <c r="D30" s="24"/>
    </row>
    <row r="31" ht="18.75" customHeight="1" spans="1:4">
      <c r="A31" s="173" t="s">
        <v>26</v>
      </c>
      <c r="B31" s="24" t="s">
        <v>26</v>
      </c>
      <c r="C31" s="171" t="s">
        <v>146</v>
      </c>
      <c r="D31" s="24"/>
    </row>
    <row r="32" ht="18.75" customHeight="1" spans="1:4">
      <c r="A32" s="174" t="s">
        <v>26</v>
      </c>
      <c r="B32" s="24" t="s">
        <v>26</v>
      </c>
      <c r="C32" s="171" t="s">
        <v>147</v>
      </c>
      <c r="D32" s="24"/>
    </row>
    <row r="33" ht="18.75" customHeight="1" spans="1:4">
      <c r="A33" s="174" t="s">
        <v>26</v>
      </c>
      <c r="B33" s="24" t="s">
        <v>26</v>
      </c>
      <c r="C33" s="171" t="s">
        <v>148</v>
      </c>
      <c r="D33" s="24"/>
    </row>
    <row r="34" ht="18.75" customHeight="1" spans="1:4">
      <c r="A34" s="174" t="s">
        <v>26</v>
      </c>
      <c r="B34" s="24" t="s">
        <v>26</v>
      </c>
      <c r="C34" s="171" t="s">
        <v>149</v>
      </c>
      <c r="D34" s="24"/>
    </row>
    <row r="35" ht="18.75" customHeight="1" spans="1:4">
      <c r="A35" s="174"/>
      <c r="B35" s="24"/>
      <c r="C35" s="171" t="s">
        <v>150</v>
      </c>
      <c r="D35" s="24"/>
    </row>
    <row r="36" ht="18.75" customHeight="1" spans="1:4">
      <c r="A36" s="174" t="s">
        <v>26</v>
      </c>
      <c r="B36" s="24" t="s">
        <v>26</v>
      </c>
      <c r="C36" s="171" t="s">
        <v>151</v>
      </c>
      <c r="D36" s="24"/>
    </row>
    <row r="37" ht="18.75" customHeight="1" spans="1:4">
      <c r="A37" s="57" t="s">
        <v>152</v>
      </c>
      <c r="B37" s="175">
        <v>2177530.91</v>
      </c>
      <c r="C37" s="176" t="s">
        <v>52</v>
      </c>
      <c r="D37" s="175">
        <v>2177530.91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88888888888889" right="0.388888888888889" top="0.509027777777778" bottom="0.509027777777778" header="0.309027777777778" footer="0.309027777777778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3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4:7">
      <c r="D2" s="155"/>
      <c r="F2" s="59"/>
      <c r="G2" s="41" t="s">
        <v>153</v>
      </c>
    </row>
    <row r="3" ht="39" customHeight="1" spans="1:7">
      <c r="A3" s="6" t="str">
        <f>"2025"&amp;"年一般公共预算支出预算表（按功能科目分类）"</f>
        <v>2025年一般公共预算支出预算表（按功能科目分类）</v>
      </c>
      <c r="B3" s="156"/>
      <c r="C3" s="156"/>
      <c r="D3" s="156"/>
      <c r="E3" s="156"/>
      <c r="F3" s="156"/>
      <c r="G3" s="156"/>
    </row>
    <row r="4" ht="18" customHeight="1" spans="1:7">
      <c r="A4" s="157" t="str">
        <f>"单位名称："&amp;"云县委党史研究室（县地方志）"</f>
        <v>单位名称：云县委党史研究室（县地方志）</v>
      </c>
      <c r="B4" s="30"/>
      <c r="C4" s="31"/>
      <c r="D4" s="31"/>
      <c r="E4" s="31"/>
      <c r="F4" s="104"/>
      <c r="G4" s="41" t="s">
        <v>1</v>
      </c>
    </row>
    <row r="5" ht="20.25" customHeight="1" spans="1:7">
      <c r="A5" s="158" t="s">
        <v>154</v>
      </c>
      <c r="B5" s="159"/>
      <c r="C5" s="109" t="s">
        <v>56</v>
      </c>
      <c r="D5" s="135" t="s">
        <v>76</v>
      </c>
      <c r="E5" s="14"/>
      <c r="F5" s="15"/>
      <c r="G5" s="128" t="s">
        <v>77</v>
      </c>
    </row>
    <row r="6" ht="20.25" customHeight="1" spans="1:7">
      <c r="A6" s="160" t="s">
        <v>74</v>
      </c>
      <c r="B6" s="160" t="s">
        <v>75</v>
      </c>
      <c r="C6" s="34"/>
      <c r="D6" s="68" t="s">
        <v>58</v>
      </c>
      <c r="E6" s="68" t="s">
        <v>155</v>
      </c>
      <c r="F6" s="68" t="s">
        <v>156</v>
      </c>
      <c r="G6" s="96"/>
    </row>
    <row r="7" ht="19.5" customHeight="1" spans="1:7">
      <c r="A7" s="160" t="s">
        <v>157</v>
      </c>
      <c r="B7" s="160" t="s">
        <v>158</v>
      </c>
      <c r="C7" s="160" t="s">
        <v>159</v>
      </c>
      <c r="D7" s="68">
        <v>4</v>
      </c>
      <c r="E7" s="161" t="s">
        <v>160</v>
      </c>
      <c r="F7" s="161" t="s">
        <v>161</v>
      </c>
      <c r="G7" s="160" t="s">
        <v>162</v>
      </c>
    </row>
    <row r="8" ht="18" customHeight="1" spans="1:7">
      <c r="A8" s="35" t="s">
        <v>85</v>
      </c>
      <c r="B8" s="35" t="s">
        <v>86</v>
      </c>
      <c r="C8" s="24">
        <v>1674998.96</v>
      </c>
      <c r="D8" s="24">
        <v>1574998.96</v>
      </c>
      <c r="E8" s="24">
        <v>1408048</v>
      </c>
      <c r="F8" s="24">
        <v>166950.96</v>
      </c>
      <c r="G8" s="24">
        <v>100000</v>
      </c>
    </row>
    <row r="9" ht="18" customHeight="1" spans="1:7">
      <c r="A9" s="120" t="s">
        <v>87</v>
      </c>
      <c r="B9" s="120" t="s">
        <v>88</v>
      </c>
      <c r="C9" s="24">
        <v>1674998.96</v>
      </c>
      <c r="D9" s="24">
        <v>1574998.96</v>
      </c>
      <c r="E9" s="24">
        <v>1408048</v>
      </c>
      <c r="F9" s="24">
        <v>166950.96</v>
      </c>
      <c r="G9" s="24">
        <v>100000</v>
      </c>
    </row>
    <row r="10" ht="18" customHeight="1" spans="1:7">
      <c r="A10" s="121" t="s">
        <v>89</v>
      </c>
      <c r="B10" s="121" t="s">
        <v>90</v>
      </c>
      <c r="C10" s="24">
        <v>1574998.96</v>
      </c>
      <c r="D10" s="24">
        <v>1574998.96</v>
      </c>
      <c r="E10" s="24">
        <v>1408048</v>
      </c>
      <c r="F10" s="24">
        <v>166950.96</v>
      </c>
      <c r="G10" s="24"/>
    </row>
    <row r="11" ht="18" customHeight="1" spans="1:7">
      <c r="A11" s="121" t="s">
        <v>91</v>
      </c>
      <c r="B11" s="121" t="s">
        <v>92</v>
      </c>
      <c r="C11" s="24">
        <v>100000</v>
      </c>
      <c r="D11" s="24"/>
      <c r="E11" s="24"/>
      <c r="F11" s="24"/>
      <c r="G11" s="24">
        <v>100000</v>
      </c>
    </row>
    <row r="12" ht="18" customHeight="1" spans="1:7">
      <c r="A12" s="35" t="s">
        <v>93</v>
      </c>
      <c r="B12" s="35" t="s">
        <v>94</v>
      </c>
      <c r="C12" s="24">
        <v>262056.48</v>
      </c>
      <c r="D12" s="24">
        <v>262056.48</v>
      </c>
      <c r="E12" s="24">
        <v>262056.48</v>
      </c>
      <c r="F12" s="24"/>
      <c r="G12" s="24"/>
    </row>
    <row r="13" ht="18" customHeight="1" spans="1:7">
      <c r="A13" s="120" t="s">
        <v>95</v>
      </c>
      <c r="B13" s="120" t="s">
        <v>96</v>
      </c>
      <c r="C13" s="24">
        <v>262056.48</v>
      </c>
      <c r="D13" s="24">
        <v>262056.48</v>
      </c>
      <c r="E13" s="24">
        <v>262056.48</v>
      </c>
      <c r="F13" s="24"/>
      <c r="G13" s="24"/>
    </row>
    <row r="14" ht="18" customHeight="1" spans="1:7">
      <c r="A14" s="121" t="s">
        <v>97</v>
      </c>
      <c r="B14" s="121" t="s">
        <v>98</v>
      </c>
      <c r="C14" s="24">
        <v>65344.8</v>
      </c>
      <c r="D14" s="24">
        <v>65344.8</v>
      </c>
      <c r="E14" s="24">
        <v>65344.8</v>
      </c>
      <c r="F14" s="24"/>
      <c r="G14" s="24"/>
    </row>
    <row r="15" ht="18" customHeight="1" spans="1:7">
      <c r="A15" s="121" t="s">
        <v>99</v>
      </c>
      <c r="B15" s="121" t="s">
        <v>100</v>
      </c>
      <c r="C15" s="24">
        <v>196711.68</v>
      </c>
      <c r="D15" s="24">
        <v>196711.68</v>
      </c>
      <c r="E15" s="24">
        <v>196711.68</v>
      </c>
      <c r="F15" s="24"/>
      <c r="G15" s="24"/>
    </row>
    <row r="16" ht="18" customHeight="1" spans="1:7">
      <c r="A16" s="35" t="s">
        <v>101</v>
      </c>
      <c r="B16" s="35" t="s">
        <v>102</v>
      </c>
      <c r="C16" s="24">
        <v>92941.71</v>
      </c>
      <c r="D16" s="24">
        <v>92941.71</v>
      </c>
      <c r="E16" s="24">
        <v>92941.71</v>
      </c>
      <c r="F16" s="24"/>
      <c r="G16" s="24"/>
    </row>
    <row r="17" ht="18" customHeight="1" spans="1:7">
      <c r="A17" s="120" t="s">
        <v>103</v>
      </c>
      <c r="B17" s="120" t="s">
        <v>104</v>
      </c>
      <c r="C17" s="24">
        <v>92941.71</v>
      </c>
      <c r="D17" s="24">
        <v>92941.71</v>
      </c>
      <c r="E17" s="24">
        <v>92941.71</v>
      </c>
      <c r="F17" s="24"/>
      <c r="G17" s="24"/>
    </row>
    <row r="18" ht="18" customHeight="1" spans="1:7">
      <c r="A18" s="121" t="s">
        <v>105</v>
      </c>
      <c r="B18" s="121" t="s">
        <v>106</v>
      </c>
      <c r="C18" s="24">
        <v>87290.81</v>
      </c>
      <c r="D18" s="24">
        <v>87290.81</v>
      </c>
      <c r="E18" s="24">
        <v>87290.81</v>
      </c>
      <c r="F18" s="24"/>
      <c r="G18" s="24"/>
    </row>
    <row r="19" ht="18" customHeight="1" spans="1:7">
      <c r="A19" s="121" t="s">
        <v>107</v>
      </c>
      <c r="B19" s="121" t="s">
        <v>108</v>
      </c>
      <c r="C19" s="24">
        <v>5650.9</v>
      </c>
      <c r="D19" s="24">
        <v>5650.9</v>
      </c>
      <c r="E19" s="24">
        <v>5650.9</v>
      </c>
      <c r="F19" s="24"/>
      <c r="G19" s="24"/>
    </row>
    <row r="20" ht="18" customHeight="1" spans="1:7">
      <c r="A20" s="35" t="s">
        <v>109</v>
      </c>
      <c r="B20" s="35" t="s">
        <v>110</v>
      </c>
      <c r="C20" s="24">
        <v>147533.76</v>
      </c>
      <c r="D20" s="24">
        <v>147533.76</v>
      </c>
      <c r="E20" s="24">
        <v>147533.76</v>
      </c>
      <c r="F20" s="24"/>
      <c r="G20" s="24"/>
    </row>
    <row r="21" ht="18" customHeight="1" spans="1:7">
      <c r="A21" s="120" t="s">
        <v>111</v>
      </c>
      <c r="B21" s="120" t="s">
        <v>112</v>
      </c>
      <c r="C21" s="24">
        <v>147533.76</v>
      </c>
      <c r="D21" s="24">
        <v>147533.76</v>
      </c>
      <c r="E21" s="24">
        <v>147533.76</v>
      </c>
      <c r="F21" s="24"/>
      <c r="G21" s="24"/>
    </row>
    <row r="22" ht="18" customHeight="1" spans="1:7">
      <c r="A22" s="121" t="s">
        <v>113</v>
      </c>
      <c r="B22" s="121" t="s">
        <v>114</v>
      </c>
      <c r="C22" s="24">
        <v>147533.76</v>
      </c>
      <c r="D22" s="24">
        <v>147533.76</v>
      </c>
      <c r="E22" s="24">
        <v>147533.76</v>
      </c>
      <c r="F22" s="24"/>
      <c r="G22" s="24"/>
    </row>
    <row r="23" ht="18" customHeight="1" spans="1:7">
      <c r="A23" s="162" t="s">
        <v>115</v>
      </c>
      <c r="B23" s="163" t="s">
        <v>115</v>
      </c>
      <c r="C23" s="24">
        <v>2177530.91</v>
      </c>
      <c r="D23" s="24">
        <v>2077530.91</v>
      </c>
      <c r="E23" s="24">
        <v>1910579.95</v>
      </c>
      <c r="F23" s="24">
        <v>166950.96</v>
      </c>
      <c r="G23" s="24">
        <v>100000</v>
      </c>
    </row>
  </sheetData>
  <mergeCells count="7">
    <mergeCell ref="A3:G3"/>
    <mergeCell ref="A4:E4"/>
    <mergeCell ref="A5:B5"/>
    <mergeCell ref="D5:F5"/>
    <mergeCell ref="A23:B23"/>
    <mergeCell ref="C5:C6"/>
    <mergeCell ref="G5:G6"/>
  </mergeCells>
  <printOptions horizontalCentered="1"/>
  <pageMargins left="0.388888888888889" right="0.388888888888889" top="0.579166666666667" bottom="0.579166666666667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customHeight="1" spans="1:7">
      <c r="A1" s="144"/>
      <c r="B1" s="144"/>
      <c r="C1" s="144"/>
      <c r="D1" s="144"/>
      <c r="E1" s="144"/>
      <c r="F1" s="144"/>
      <c r="G1" s="144"/>
    </row>
    <row r="2" ht="15" customHeight="1" spans="1:7">
      <c r="A2" s="145"/>
      <c r="B2" s="146"/>
      <c r="C2" s="147"/>
      <c r="D2" s="64"/>
      <c r="G2" s="89" t="s">
        <v>163</v>
      </c>
    </row>
    <row r="3" ht="39" customHeight="1" spans="1:7">
      <c r="A3" s="133" t="str">
        <f>"2025"&amp;"年“三公”经费支出预算表"</f>
        <v>2025年“三公”经费支出预算表</v>
      </c>
      <c r="B3" s="53"/>
      <c r="C3" s="53"/>
      <c r="D3" s="53"/>
      <c r="E3" s="53"/>
      <c r="F3" s="53"/>
      <c r="G3" s="53"/>
    </row>
    <row r="4" ht="18.75" customHeight="1" spans="1:7">
      <c r="A4" s="43" t="str">
        <f>"单位名称："&amp;"云县委党史研究室（县地方志）"</f>
        <v>单位名称：云县委党史研究室（县地方志）</v>
      </c>
      <c r="B4" s="146"/>
      <c r="C4" s="147"/>
      <c r="D4" s="64"/>
      <c r="E4" s="31"/>
      <c r="G4" s="89" t="s">
        <v>164</v>
      </c>
    </row>
    <row r="5" ht="18.75" customHeight="1" spans="1:7">
      <c r="A5" s="11" t="s">
        <v>165</v>
      </c>
      <c r="B5" s="11" t="s">
        <v>166</v>
      </c>
      <c r="C5" s="32" t="s">
        <v>167</v>
      </c>
      <c r="D5" s="13" t="s">
        <v>168</v>
      </c>
      <c r="E5" s="14"/>
      <c r="F5" s="15"/>
      <c r="G5" s="32" t="s">
        <v>169</v>
      </c>
    </row>
    <row r="6" ht="18.75" customHeight="1" spans="1:7">
      <c r="A6" s="18"/>
      <c r="B6" s="148"/>
      <c r="C6" s="34"/>
      <c r="D6" s="68" t="s">
        <v>58</v>
      </c>
      <c r="E6" s="68" t="s">
        <v>170</v>
      </c>
      <c r="F6" s="68" t="s">
        <v>171</v>
      </c>
      <c r="G6" s="34"/>
    </row>
    <row r="7" ht="18.75" customHeight="1" spans="1:7">
      <c r="A7" s="149" t="s">
        <v>56</v>
      </c>
      <c r="B7" s="150">
        <v>1</v>
      </c>
      <c r="C7" s="151">
        <v>2</v>
      </c>
      <c r="D7" s="152">
        <v>3</v>
      </c>
      <c r="E7" s="152">
        <v>4</v>
      </c>
      <c r="F7" s="152">
        <v>5</v>
      </c>
      <c r="G7" s="151">
        <v>6</v>
      </c>
    </row>
    <row r="8" ht="18.75" customHeight="1" spans="1:7">
      <c r="A8" s="149" t="s">
        <v>56</v>
      </c>
      <c r="B8" s="153">
        <v>2000</v>
      </c>
      <c r="C8" s="153"/>
      <c r="D8" s="153"/>
      <c r="E8" s="153"/>
      <c r="F8" s="153"/>
      <c r="G8" s="153">
        <v>2000</v>
      </c>
    </row>
    <row r="9" ht="18.75" customHeight="1" spans="1:7">
      <c r="A9" s="154" t="s">
        <v>172</v>
      </c>
      <c r="B9" s="153"/>
      <c r="C9" s="153"/>
      <c r="D9" s="153"/>
      <c r="E9" s="153"/>
      <c r="F9" s="153"/>
      <c r="G9" s="153"/>
    </row>
    <row r="10" ht="18.75" customHeight="1" spans="1:7">
      <c r="A10" s="154" t="s">
        <v>173</v>
      </c>
      <c r="B10" s="153">
        <v>2000</v>
      </c>
      <c r="C10" s="153"/>
      <c r="D10" s="153"/>
      <c r="E10" s="153"/>
      <c r="F10" s="153"/>
      <c r="G10" s="153">
        <v>2000</v>
      </c>
    </row>
    <row r="11" ht="18.75" customHeight="1" spans="1:7">
      <c r="A11" s="154" t="s">
        <v>174</v>
      </c>
      <c r="B11" s="153"/>
      <c r="C11" s="153"/>
      <c r="D11" s="153"/>
      <c r="E11" s="153"/>
      <c r="F11" s="153"/>
      <c r="G11" s="153"/>
    </row>
    <row r="12" ht="18.75" customHeight="1" spans="1:7">
      <c r="A12" s="154" t="s">
        <v>175</v>
      </c>
      <c r="B12" s="153"/>
      <c r="C12" s="153"/>
      <c r="D12" s="153"/>
      <c r="E12" s="153"/>
      <c r="F12" s="153"/>
      <c r="G12" s="153"/>
    </row>
  </sheetData>
  <mergeCells count="7">
    <mergeCell ref="A3:G3"/>
    <mergeCell ref="A4:D4"/>
    <mergeCell ref="D5:F5"/>
    <mergeCell ref="A5:A7"/>
    <mergeCell ref="B5:B6"/>
    <mergeCell ref="C5:C6"/>
    <mergeCell ref="G5:G6"/>
  </mergeCells>
  <printOptions horizontalCentered="1"/>
  <pageMargins left="0.388888888888889" right="0.388888888888889" top="0.579166666666667" bottom="0.579166666666667" header="0.509027777777778" footer="0.509027777777778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5"/>
  <sheetViews>
    <sheetView showZeros="0" workbookViewId="0">
      <pane ySplit="1" topLeftCell="A4" activePane="bottomLeft" state="frozen"/>
      <selection/>
      <selection pane="bottomLeft" activeCell="A1" sqref="A1 A1 A1 A1 A1 A1 A1 A1 A1 A1 A1 A1 A1 A1 A1 A1 A1 A1 A1 A1 A1 A1 A1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2:23">
      <c r="B2" s="131"/>
      <c r="D2" s="132"/>
      <c r="E2" s="132"/>
      <c r="F2" s="132"/>
      <c r="G2" s="132"/>
      <c r="H2" s="69"/>
      <c r="I2" s="69"/>
      <c r="J2" s="69"/>
      <c r="K2" s="69"/>
      <c r="L2" s="69"/>
      <c r="M2" s="69"/>
      <c r="N2" s="31"/>
      <c r="O2" s="31"/>
      <c r="P2" s="31"/>
      <c r="Q2" s="69"/>
      <c r="U2" s="131"/>
      <c r="W2" s="40" t="s">
        <v>176</v>
      </c>
    </row>
    <row r="3" ht="39.75" customHeight="1" spans="1:23">
      <c r="A3" s="133" t="str">
        <f>"2025"&amp;"年部门基本支出预算表"</f>
        <v>2025年部门基本支出预算表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7"/>
      <c r="O3" s="7"/>
      <c r="P3" s="7"/>
      <c r="Q3" s="53"/>
      <c r="R3" s="53"/>
      <c r="S3" s="53"/>
      <c r="T3" s="53"/>
      <c r="U3" s="53"/>
      <c r="V3" s="53"/>
      <c r="W3" s="53"/>
    </row>
    <row r="4" ht="18.75" customHeight="1" spans="1:23">
      <c r="A4" s="8" t="str">
        <f>"单位名称："&amp;"云县委党史研究室（县地方志）"</f>
        <v>单位名称：云县委党史研究室（县地方志）</v>
      </c>
      <c r="B4" s="134"/>
      <c r="C4" s="134"/>
      <c r="D4" s="134"/>
      <c r="E4" s="134"/>
      <c r="F4" s="134"/>
      <c r="G4" s="134"/>
      <c r="H4" s="73"/>
      <c r="I4" s="73"/>
      <c r="J4" s="73"/>
      <c r="K4" s="73"/>
      <c r="L4" s="73"/>
      <c r="M4" s="73"/>
      <c r="N4" s="95"/>
      <c r="O4" s="95"/>
      <c r="P4" s="95"/>
      <c r="Q4" s="73"/>
      <c r="U4" s="131"/>
      <c r="W4" s="40" t="s">
        <v>164</v>
      </c>
    </row>
    <row r="5" ht="18" customHeight="1" spans="1:23">
      <c r="A5" s="11" t="s">
        <v>177</v>
      </c>
      <c r="B5" s="11" t="s">
        <v>178</v>
      </c>
      <c r="C5" s="11" t="s">
        <v>179</v>
      </c>
      <c r="D5" s="11" t="s">
        <v>180</v>
      </c>
      <c r="E5" s="11" t="s">
        <v>181</v>
      </c>
      <c r="F5" s="11" t="s">
        <v>182</v>
      </c>
      <c r="G5" s="11" t="s">
        <v>183</v>
      </c>
      <c r="H5" s="135" t="s">
        <v>184</v>
      </c>
      <c r="I5" s="66" t="s">
        <v>184</v>
      </c>
      <c r="J5" s="66"/>
      <c r="K5" s="66"/>
      <c r="L5" s="66"/>
      <c r="M5" s="66"/>
      <c r="N5" s="14"/>
      <c r="O5" s="14"/>
      <c r="P5" s="14"/>
      <c r="Q5" s="76" t="s">
        <v>62</v>
      </c>
      <c r="R5" s="66" t="s">
        <v>79</v>
      </c>
      <c r="S5" s="66"/>
      <c r="T5" s="66"/>
      <c r="U5" s="66"/>
      <c r="V5" s="66"/>
      <c r="W5" s="141"/>
    </row>
    <row r="6" ht="18" customHeight="1" spans="1:23">
      <c r="A6" s="16"/>
      <c r="B6" s="130"/>
      <c r="C6" s="16"/>
      <c r="D6" s="16"/>
      <c r="E6" s="16"/>
      <c r="F6" s="16"/>
      <c r="G6" s="16"/>
      <c r="H6" s="109" t="s">
        <v>185</v>
      </c>
      <c r="I6" s="135" t="s">
        <v>59</v>
      </c>
      <c r="J6" s="66"/>
      <c r="K6" s="66"/>
      <c r="L6" s="66"/>
      <c r="M6" s="141"/>
      <c r="N6" s="13" t="s">
        <v>186</v>
      </c>
      <c r="O6" s="14"/>
      <c r="P6" s="15"/>
      <c r="Q6" s="11" t="s">
        <v>62</v>
      </c>
      <c r="R6" s="135" t="s">
        <v>79</v>
      </c>
      <c r="S6" s="76" t="s">
        <v>65</v>
      </c>
      <c r="T6" s="66" t="s">
        <v>79</v>
      </c>
      <c r="U6" s="76" t="s">
        <v>67</v>
      </c>
      <c r="V6" s="76" t="s">
        <v>68</v>
      </c>
      <c r="W6" s="143" t="s">
        <v>69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142" t="s">
        <v>187</v>
      </c>
      <c r="J7" s="11" t="s">
        <v>188</v>
      </c>
      <c r="K7" s="11" t="s">
        <v>189</v>
      </c>
      <c r="L7" s="11" t="s">
        <v>190</v>
      </c>
      <c r="M7" s="11" t="s">
        <v>191</v>
      </c>
      <c r="N7" s="11" t="s">
        <v>59</v>
      </c>
      <c r="O7" s="11" t="s">
        <v>60</v>
      </c>
      <c r="P7" s="11" t="s">
        <v>61</v>
      </c>
      <c r="Q7" s="33"/>
      <c r="R7" s="11" t="s">
        <v>58</v>
      </c>
      <c r="S7" s="11" t="s">
        <v>65</v>
      </c>
      <c r="T7" s="11" t="s">
        <v>192</v>
      </c>
      <c r="U7" s="11" t="s">
        <v>67</v>
      </c>
      <c r="V7" s="11" t="s">
        <v>68</v>
      </c>
      <c r="W7" s="11" t="s">
        <v>69</v>
      </c>
    </row>
    <row r="8" ht="37.5" customHeight="1" spans="1:23">
      <c r="A8" s="112"/>
      <c r="B8" s="112"/>
      <c r="C8" s="112"/>
      <c r="D8" s="112"/>
      <c r="E8" s="112"/>
      <c r="F8" s="112"/>
      <c r="G8" s="112"/>
      <c r="H8" s="112"/>
      <c r="I8" s="94"/>
      <c r="J8" s="18" t="s">
        <v>193</v>
      </c>
      <c r="K8" s="18" t="s">
        <v>189</v>
      </c>
      <c r="L8" s="18" t="s">
        <v>190</v>
      </c>
      <c r="M8" s="18" t="s">
        <v>191</v>
      </c>
      <c r="N8" s="18" t="s">
        <v>189</v>
      </c>
      <c r="O8" s="18" t="s">
        <v>190</v>
      </c>
      <c r="P8" s="18" t="s">
        <v>191</v>
      </c>
      <c r="Q8" s="18" t="s">
        <v>62</v>
      </c>
      <c r="R8" s="18" t="s">
        <v>58</v>
      </c>
      <c r="S8" s="18" t="s">
        <v>65</v>
      </c>
      <c r="T8" s="18" t="s">
        <v>192</v>
      </c>
      <c r="U8" s="18" t="s">
        <v>67</v>
      </c>
      <c r="V8" s="18" t="s">
        <v>68</v>
      </c>
      <c r="W8" s="18" t="s">
        <v>69</v>
      </c>
    </row>
    <row r="9" ht="19.5" customHeight="1" spans="1:23">
      <c r="A9" s="136">
        <v>1</v>
      </c>
      <c r="B9" s="136">
        <v>2</v>
      </c>
      <c r="C9" s="136">
        <v>3</v>
      </c>
      <c r="D9" s="136">
        <v>4</v>
      </c>
      <c r="E9" s="136">
        <v>5</v>
      </c>
      <c r="F9" s="136">
        <v>6</v>
      </c>
      <c r="G9" s="136">
        <v>7</v>
      </c>
      <c r="H9" s="136">
        <v>8</v>
      </c>
      <c r="I9" s="136">
        <v>9</v>
      </c>
      <c r="J9" s="136">
        <v>10</v>
      </c>
      <c r="K9" s="136">
        <v>11</v>
      </c>
      <c r="L9" s="136">
        <v>12</v>
      </c>
      <c r="M9" s="136">
        <v>13</v>
      </c>
      <c r="N9" s="136">
        <v>14</v>
      </c>
      <c r="O9" s="136">
        <v>15</v>
      </c>
      <c r="P9" s="136">
        <v>16</v>
      </c>
      <c r="Q9" s="136">
        <v>17</v>
      </c>
      <c r="R9" s="136">
        <v>18</v>
      </c>
      <c r="S9" s="136">
        <v>19</v>
      </c>
      <c r="T9" s="136">
        <v>20</v>
      </c>
      <c r="U9" s="136">
        <v>21</v>
      </c>
      <c r="V9" s="136">
        <v>22</v>
      </c>
      <c r="W9" s="136">
        <v>23</v>
      </c>
    </row>
    <row r="10" ht="21" customHeight="1" spans="1:23">
      <c r="A10" s="137" t="s">
        <v>71</v>
      </c>
      <c r="B10" s="137"/>
      <c r="C10" s="137"/>
      <c r="D10" s="137"/>
      <c r="E10" s="137"/>
      <c r="F10" s="137"/>
      <c r="G10" s="137"/>
      <c r="H10" s="24">
        <v>2077530.91</v>
      </c>
      <c r="I10" s="24">
        <v>2077530.91</v>
      </c>
      <c r="J10" s="24"/>
      <c r="K10" s="24"/>
      <c r="L10" s="24">
        <v>2077530.91</v>
      </c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21" customHeight="1" spans="1:23">
      <c r="A11" s="138" t="s">
        <v>71</v>
      </c>
      <c r="B11" s="22"/>
      <c r="C11" s="22"/>
      <c r="D11" s="22"/>
      <c r="E11" s="22"/>
      <c r="F11" s="22"/>
      <c r="G11" s="22"/>
      <c r="H11" s="24">
        <v>2077530.91</v>
      </c>
      <c r="I11" s="24">
        <v>2077530.91</v>
      </c>
      <c r="J11" s="24"/>
      <c r="K11" s="24"/>
      <c r="L11" s="24">
        <v>2077530.91</v>
      </c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21" customHeight="1" spans="1:23">
      <c r="A12" s="26"/>
      <c r="B12" s="22" t="s">
        <v>194</v>
      </c>
      <c r="C12" s="22" t="s">
        <v>195</v>
      </c>
      <c r="D12" s="22" t="s">
        <v>89</v>
      </c>
      <c r="E12" s="22" t="s">
        <v>90</v>
      </c>
      <c r="F12" s="22" t="s">
        <v>196</v>
      </c>
      <c r="G12" s="22" t="s">
        <v>197</v>
      </c>
      <c r="H12" s="24">
        <v>526800</v>
      </c>
      <c r="I12" s="24">
        <v>526800</v>
      </c>
      <c r="J12" s="24"/>
      <c r="K12" s="24"/>
      <c r="L12" s="24">
        <v>526800</v>
      </c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21" customHeight="1" spans="1:23">
      <c r="A13" s="26"/>
      <c r="B13" s="22" t="s">
        <v>194</v>
      </c>
      <c r="C13" s="22" t="s">
        <v>195</v>
      </c>
      <c r="D13" s="22" t="s">
        <v>89</v>
      </c>
      <c r="E13" s="22" t="s">
        <v>90</v>
      </c>
      <c r="F13" s="22" t="s">
        <v>198</v>
      </c>
      <c r="G13" s="22" t="s">
        <v>199</v>
      </c>
      <c r="H13" s="24">
        <v>488148</v>
      </c>
      <c r="I13" s="24">
        <v>488148</v>
      </c>
      <c r="J13" s="24"/>
      <c r="K13" s="24"/>
      <c r="L13" s="24">
        <v>488148</v>
      </c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21" customHeight="1" spans="1:23">
      <c r="A14" s="26"/>
      <c r="B14" s="22" t="s">
        <v>194</v>
      </c>
      <c r="C14" s="22" t="s">
        <v>195</v>
      </c>
      <c r="D14" s="22" t="s">
        <v>89</v>
      </c>
      <c r="E14" s="22" t="s">
        <v>90</v>
      </c>
      <c r="F14" s="22" t="s">
        <v>198</v>
      </c>
      <c r="G14" s="22" t="s">
        <v>199</v>
      </c>
      <c r="H14" s="24">
        <v>130200</v>
      </c>
      <c r="I14" s="24">
        <v>130200</v>
      </c>
      <c r="J14" s="24"/>
      <c r="K14" s="24"/>
      <c r="L14" s="24">
        <v>130200</v>
      </c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21" customHeight="1" spans="1:23">
      <c r="A15" s="26"/>
      <c r="B15" s="22" t="s">
        <v>200</v>
      </c>
      <c r="C15" s="22" t="s">
        <v>201</v>
      </c>
      <c r="D15" s="22" t="s">
        <v>89</v>
      </c>
      <c r="E15" s="22" t="s">
        <v>90</v>
      </c>
      <c r="F15" s="22" t="s">
        <v>202</v>
      </c>
      <c r="G15" s="22" t="s">
        <v>203</v>
      </c>
      <c r="H15" s="24">
        <v>214500</v>
      </c>
      <c r="I15" s="24">
        <v>214500</v>
      </c>
      <c r="J15" s="24"/>
      <c r="K15" s="24"/>
      <c r="L15" s="24">
        <v>214500</v>
      </c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21" customHeight="1" spans="1:23">
      <c r="A16" s="26"/>
      <c r="B16" s="22" t="s">
        <v>194</v>
      </c>
      <c r="C16" s="22" t="s">
        <v>195</v>
      </c>
      <c r="D16" s="22" t="s">
        <v>89</v>
      </c>
      <c r="E16" s="22" t="s">
        <v>90</v>
      </c>
      <c r="F16" s="22" t="s">
        <v>202</v>
      </c>
      <c r="G16" s="22" t="s">
        <v>203</v>
      </c>
      <c r="H16" s="24">
        <v>43900</v>
      </c>
      <c r="I16" s="24">
        <v>43900</v>
      </c>
      <c r="J16" s="24"/>
      <c r="K16" s="24"/>
      <c r="L16" s="24">
        <v>43900</v>
      </c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21" customHeight="1" spans="1:23">
      <c r="A17" s="26"/>
      <c r="B17" s="22" t="s">
        <v>194</v>
      </c>
      <c r="C17" s="22" t="s">
        <v>195</v>
      </c>
      <c r="D17" s="22" t="s">
        <v>89</v>
      </c>
      <c r="E17" s="22" t="s">
        <v>90</v>
      </c>
      <c r="F17" s="22" t="s">
        <v>202</v>
      </c>
      <c r="G17" s="22" t="s">
        <v>203</v>
      </c>
      <c r="H17" s="24">
        <v>4500</v>
      </c>
      <c r="I17" s="24">
        <v>4500</v>
      </c>
      <c r="J17" s="24"/>
      <c r="K17" s="24"/>
      <c r="L17" s="24">
        <v>4500</v>
      </c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21" customHeight="1" spans="1:23">
      <c r="A18" s="26"/>
      <c r="B18" s="22" t="s">
        <v>204</v>
      </c>
      <c r="C18" s="22" t="s">
        <v>205</v>
      </c>
      <c r="D18" s="22" t="s">
        <v>99</v>
      </c>
      <c r="E18" s="22" t="s">
        <v>100</v>
      </c>
      <c r="F18" s="22" t="s">
        <v>206</v>
      </c>
      <c r="G18" s="22" t="s">
        <v>207</v>
      </c>
      <c r="H18" s="24">
        <v>196711.68</v>
      </c>
      <c r="I18" s="24">
        <v>196711.68</v>
      </c>
      <c r="J18" s="24"/>
      <c r="K18" s="24"/>
      <c r="L18" s="24">
        <v>196711.68</v>
      </c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21" customHeight="1" spans="1:23">
      <c r="A19" s="26"/>
      <c r="B19" s="22" t="s">
        <v>204</v>
      </c>
      <c r="C19" s="22" t="s">
        <v>205</v>
      </c>
      <c r="D19" s="22" t="s">
        <v>208</v>
      </c>
      <c r="E19" s="22" t="s">
        <v>209</v>
      </c>
      <c r="F19" s="22" t="s">
        <v>210</v>
      </c>
      <c r="G19" s="22" t="s">
        <v>211</v>
      </c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21" customHeight="1" spans="1:23">
      <c r="A20" s="26"/>
      <c r="B20" s="22" t="s">
        <v>204</v>
      </c>
      <c r="C20" s="22" t="s">
        <v>205</v>
      </c>
      <c r="D20" s="22" t="s">
        <v>212</v>
      </c>
      <c r="E20" s="22" t="s">
        <v>213</v>
      </c>
      <c r="F20" s="22" t="s">
        <v>214</v>
      </c>
      <c r="G20" s="22" t="s">
        <v>215</v>
      </c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21" customHeight="1" spans="1:23">
      <c r="A21" s="26"/>
      <c r="B21" s="22" t="s">
        <v>204</v>
      </c>
      <c r="C21" s="22" t="s">
        <v>205</v>
      </c>
      <c r="D21" s="22" t="s">
        <v>105</v>
      </c>
      <c r="E21" s="22" t="s">
        <v>106</v>
      </c>
      <c r="F21" s="22" t="s">
        <v>214</v>
      </c>
      <c r="G21" s="22" t="s">
        <v>215</v>
      </c>
      <c r="H21" s="24">
        <v>87290.81</v>
      </c>
      <c r="I21" s="24">
        <v>87290.81</v>
      </c>
      <c r="J21" s="24"/>
      <c r="K21" s="24"/>
      <c r="L21" s="24">
        <v>87290.81</v>
      </c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21" customHeight="1" spans="1:23">
      <c r="A22" s="26"/>
      <c r="B22" s="22" t="s">
        <v>204</v>
      </c>
      <c r="C22" s="22" t="s">
        <v>205</v>
      </c>
      <c r="D22" s="22" t="s">
        <v>107</v>
      </c>
      <c r="E22" s="22" t="s">
        <v>108</v>
      </c>
      <c r="F22" s="22" t="s">
        <v>216</v>
      </c>
      <c r="G22" s="22" t="s">
        <v>217</v>
      </c>
      <c r="H22" s="24">
        <v>3192</v>
      </c>
      <c r="I22" s="24">
        <v>3192</v>
      </c>
      <c r="J22" s="24"/>
      <c r="K22" s="24"/>
      <c r="L22" s="24">
        <v>3192</v>
      </c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21" customHeight="1" spans="1:23">
      <c r="A23" s="26"/>
      <c r="B23" s="22" t="s">
        <v>204</v>
      </c>
      <c r="C23" s="22" t="s">
        <v>205</v>
      </c>
      <c r="D23" s="22" t="s">
        <v>107</v>
      </c>
      <c r="E23" s="22" t="s">
        <v>108</v>
      </c>
      <c r="F23" s="22" t="s">
        <v>216</v>
      </c>
      <c r="G23" s="22" t="s">
        <v>217</v>
      </c>
      <c r="H23" s="24">
        <v>2458.9</v>
      </c>
      <c r="I23" s="24">
        <v>2458.9</v>
      </c>
      <c r="J23" s="24"/>
      <c r="K23" s="24"/>
      <c r="L23" s="24">
        <v>2458.9</v>
      </c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21" customHeight="1" spans="1:23">
      <c r="A24" s="26"/>
      <c r="B24" s="22" t="s">
        <v>218</v>
      </c>
      <c r="C24" s="22" t="s">
        <v>114</v>
      </c>
      <c r="D24" s="22" t="s">
        <v>113</v>
      </c>
      <c r="E24" s="22" t="s">
        <v>114</v>
      </c>
      <c r="F24" s="22" t="s">
        <v>219</v>
      </c>
      <c r="G24" s="22" t="s">
        <v>114</v>
      </c>
      <c r="H24" s="24">
        <v>147533.76</v>
      </c>
      <c r="I24" s="24">
        <v>147533.76</v>
      </c>
      <c r="J24" s="24"/>
      <c r="K24" s="24"/>
      <c r="L24" s="24">
        <v>147533.76</v>
      </c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21" customHeight="1" spans="1:23">
      <c r="A25" s="26"/>
      <c r="B25" s="22" t="s">
        <v>220</v>
      </c>
      <c r="C25" s="22" t="s">
        <v>221</v>
      </c>
      <c r="D25" s="22" t="s">
        <v>89</v>
      </c>
      <c r="E25" s="22" t="s">
        <v>90</v>
      </c>
      <c r="F25" s="22" t="s">
        <v>222</v>
      </c>
      <c r="G25" s="22" t="s">
        <v>223</v>
      </c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21" customHeight="1" spans="1:23">
      <c r="A26" s="26"/>
      <c r="B26" s="22" t="s">
        <v>220</v>
      </c>
      <c r="C26" s="22" t="s">
        <v>221</v>
      </c>
      <c r="D26" s="22" t="s">
        <v>89</v>
      </c>
      <c r="E26" s="22" t="s">
        <v>90</v>
      </c>
      <c r="F26" s="22" t="s">
        <v>224</v>
      </c>
      <c r="G26" s="22" t="s">
        <v>225</v>
      </c>
      <c r="H26" s="24">
        <v>500</v>
      </c>
      <c r="I26" s="24">
        <v>500</v>
      </c>
      <c r="J26" s="24"/>
      <c r="K26" s="24"/>
      <c r="L26" s="24">
        <v>500</v>
      </c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21" customHeight="1" spans="1:23">
      <c r="A27" s="26"/>
      <c r="B27" s="22" t="s">
        <v>220</v>
      </c>
      <c r="C27" s="22" t="s">
        <v>221</v>
      </c>
      <c r="D27" s="22" t="s">
        <v>89</v>
      </c>
      <c r="E27" s="22" t="s">
        <v>90</v>
      </c>
      <c r="F27" s="22" t="s">
        <v>226</v>
      </c>
      <c r="G27" s="22" t="s">
        <v>227</v>
      </c>
      <c r="H27" s="24">
        <v>500</v>
      </c>
      <c r="I27" s="24">
        <v>500</v>
      </c>
      <c r="J27" s="24"/>
      <c r="K27" s="24"/>
      <c r="L27" s="24">
        <v>500</v>
      </c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21" customHeight="1" spans="1:23">
      <c r="A28" s="26"/>
      <c r="B28" s="22" t="s">
        <v>220</v>
      </c>
      <c r="C28" s="22" t="s">
        <v>221</v>
      </c>
      <c r="D28" s="22" t="s">
        <v>89</v>
      </c>
      <c r="E28" s="22" t="s">
        <v>90</v>
      </c>
      <c r="F28" s="22" t="s">
        <v>228</v>
      </c>
      <c r="G28" s="22" t="s">
        <v>229</v>
      </c>
      <c r="H28" s="24">
        <v>5000</v>
      </c>
      <c r="I28" s="24">
        <v>5000</v>
      </c>
      <c r="J28" s="24"/>
      <c r="K28" s="24"/>
      <c r="L28" s="24">
        <v>5000</v>
      </c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21" customHeight="1" spans="1:23">
      <c r="A29" s="26"/>
      <c r="B29" s="22" t="s">
        <v>230</v>
      </c>
      <c r="C29" s="22" t="s">
        <v>231</v>
      </c>
      <c r="D29" s="22" t="s">
        <v>89</v>
      </c>
      <c r="E29" s="22" t="s">
        <v>90</v>
      </c>
      <c r="F29" s="22" t="s">
        <v>232</v>
      </c>
      <c r="G29" s="22" t="s">
        <v>169</v>
      </c>
      <c r="H29" s="24">
        <v>2000</v>
      </c>
      <c r="I29" s="24">
        <v>2000</v>
      </c>
      <c r="J29" s="24"/>
      <c r="K29" s="24"/>
      <c r="L29" s="24">
        <v>2000</v>
      </c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21" customHeight="1" spans="1:23">
      <c r="A30" s="26"/>
      <c r="B30" s="22" t="s">
        <v>220</v>
      </c>
      <c r="C30" s="22" t="s">
        <v>221</v>
      </c>
      <c r="D30" s="22" t="s">
        <v>89</v>
      </c>
      <c r="E30" s="22" t="s">
        <v>90</v>
      </c>
      <c r="F30" s="22" t="s">
        <v>222</v>
      </c>
      <c r="G30" s="22" t="s">
        <v>223</v>
      </c>
      <c r="H30" s="24">
        <v>21700</v>
      </c>
      <c r="I30" s="24">
        <v>21700</v>
      </c>
      <c r="J30" s="24"/>
      <c r="K30" s="24"/>
      <c r="L30" s="24">
        <v>21700</v>
      </c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21" customHeight="1" spans="1:23">
      <c r="A31" s="26"/>
      <c r="B31" s="22" t="s">
        <v>233</v>
      </c>
      <c r="C31" s="22" t="s">
        <v>234</v>
      </c>
      <c r="D31" s="22" t="s">
        <v>89</v>
      </c>
      <c r="E31" s="22" t="s">
        <v>90</v>
      </c>
      <c r="F31" s="22" t="s">
        <v>235</v>
      </c>
      <c r="G31" s="22" t="s">
        <v>236</v>
      </c>
      <c r="H31" s="24">
        <v>7902</v>
      </c>
      <c r="I31" s="24">
        <v>7902</v>
      </c>
      <c r="J31" s="24"/>
      <c r="K31" s="24"/>
      <c r="L31" s="24">
        <v>7902</v>
      </c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21" customHeight="1" spans="1:23">
      <c r="A32" s="26"/>
      <c r="B32" s="22" t="s">
        <v>237</v>
      </c>
      <c r="C32" s="22" t="s">
        <v>238</v>
      </c>
      <c r="D32" s="22" t="s">
        <v>89</v>
      </c>
      <c r="E32" s="22" t="s">
        <v>90</v>
      </c>
      <c r="F32" s="22" t="s">
        <v>239</v>
      </c>
      <c r="G32" s="22" t="s">
        <v>238</v>
      </c>
      <c r="H32" s="24">
        <v>19548.96</v>
      </c>
      <c r="I32" s="24">
        <v>19548.96</v>
      </c>
      <c r="J32" s="24"/>
      <c r="K32" s="24"/>
      <c r="L32" s="24">
        <v>19548.96</v>
      </c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ht="21" customHeight="1" spans="1:23">
      <c r="A33" s="26"/>
      <c r="B33" s="22" t="s">
        <v>240</v>
      </c>
      <c r="C33" s="22" t="s">
        <v>241</v>
      </c>
      <c r="D33" s="22" t="s">
        <v>89</v>
      </c>
      <c r="E33" s="22" t="s">
        <v>90</v>
      </c>
      <c r="F33" s="22" t="s">
        <v>242</v>
      </c>
      <c r="G33" s="22" t="s">
        <v>243</v>
      </c>
      <c r="H33" s="24">
        <v>109800</v>
      </c>
      <c r="I33" s="24">
        <v>109800</v>
      </c>
      <c r="J33" s="24"/>
      <c r="K33" s="24"/>
      <c r="L33" s="24">
        <v>109800</v>
      </c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ht="21" customHeight="1" spans="1:23">
      <c r="A34" s="26"/>
      <c r="B34" s="22" t="s">
        <v>244</v>
      </c>
      <c r="C34" s="22" t="s">
        <v>245</v>
      </c>
      <c r="D34" s="22" t="s">
        <v>97</v>
      </c>
      <c r="E34" s="22" t="s">
        <v>98</v>
      </c>
      <c r="F34" s="22" t="s">
        <v>246</v>
      </c>
      <c r="G34" s="22" t="s">
        <v>247</v>
      </c>
      <c r="H34" s="24">
        <v>65344.8</v>
      </c>
      <c r="I34" s="24">
        <v>65344.8</v>
      </c>
      <c r="J34" s="24"/>
      <c r="K34" s="24"/>
      <c r="L34" s="24">
        <v>65344.8</v>
      </c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ht="21" customHeight="1" spans="1:23">
      <c r="A35" s="36" t="s">
        <v>115</v>
      </c>
      <c r="B35" s="139"/>
      <c r="C35" s="139"/>
      <c r="D35" s="139"/>
      <c r="E35" s="139"/>
      <c r="F35" s="139"/>
      <c r="G35" s="140"/>
      <c r="H35" s="24">
        <v>2077530.91</v>
      </c>
      <c r="I35" s="24">
        <v>2077530.91</v>
      </c>
      <c r="J35" s="24"/>
      <c r="K35" s="24"/>
      <c r="L35" s="24">
        <v>2077530.91</v>
      </c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</sheetData>
  <mergeCells count="30">
    <mergeCell ref="A3:W3"/>
    <mergeCell ref="A4:G4"/>
    <mergeCell ref="H5:W5"/>
    <mergeCell ref="I6:M6"/>
    <mergeCell ref="N6:P6"/>
    <mergeCell ref="R6:W6"/>
    <mergeCell ref="A35:G35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7"/>
  <sheetViews>
    <sheetView showZeros="0" workbookViewId="0">
      <pane ySplit="1" topLeftCell="A10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1:23">
      <c r="A2" s="2"/>
      <c r="B2" s="4"/>
      <c r="C2" s="2"/>
      <c r="D2" s="2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2"/>
      <c r="S2" s="2"/>
      <c r="T2" s="2"/>
      <c r="U2" s="4"/>
      <c r="V2" s="2"/>
      <c r="W2" s="41" t="s">
        <v>248</v>
      </c>
    </row>
    <row r="3" ht="41.25" customHeight="1" spans="1:23">
      <c r="A3" s="6" t="str">
        <f>"2025"&amp;"年部门项目支出预算表"</f>
        <v>2025年部门项目支出预算表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ht="18.75" customHeight="1" spans="1:23">
      <c r="A4" s="8" t="str">
        <f>"单位名称："&amp;"云县委党史研究室（县地方志）"</f>
        <v>单位名称：云县委党史研究室（县地方志）</v>
      </c>
      <c r="B4" s="9"/>
      <c r="C4" s="9"/>
      <c r="D4" s="9"/>
      <c r="E4" s="9"/>
      <c r="F4" s="9"/>
      <c r="G4" s="9"/>
      <c r="H4" s="9"/>
      <c r="I4" s="10"/>
      <c r="J4" s="10"/>
      <c r="K4" s="10"/>
      <c r="L4" s="10"/>
      <c r="M4" s="10"/>
      <c r="N4" s="10"/>
      <c r="O4" s="10"/>
      <c r="P4" s="10"/>
      <c r="Q4" s="10"/>
      <c r="R4" s="2"/>
      <c r="S4" s="2"/>
      <c r="T4" s="2"/>
      <c r="U4" s="4"/>
      <c r="V4" s="2"/>
      <c r="W4" s="41" t="s">
        <v>164</v>
      </c>
    </row>
    <row r="5" ht="18.75" customHeight="1" spans="1:23">
      <c r="A5" s="11" t="s">
        <v>249</v>
      </c>
      <c r="B5" s="12" t="s">
        <v>178</v>
      </c>
      <c r="C5" s="11" t="s">
        <v>179</v>
      </c>
      <c r="D5" s="11" t="s">
        <v>250</v>
      </c>
      <c r="E5" s="12" t="s">
        <v>180</v>
      </c>
      <c r="F5" s="12" t="s">
        <v>181</v>
      </c>
      <c r="G5" s="12" t="s">
        <v>251</v>
      </c>
      <c r="H5" s="12" t="s">
        <v>252</v>
      </c>
      <c r="I5" s="32" t="s">
        <v>56</v>
      </c>
      <c r="J5" s="13" t="s">
        <v>253</v>
      </c>
      <c r="K5" s="14"/>
      <c r="L5" s="14"/>
      <c r="M5" s="15"/>
      <c r="N5" s="13" t="s">
        <v>186</v>
      </c>
      <c r="O5" s="14"/>
      <c r="P5" s="15"/>
      <c r="Q5" s="12" t="s">
        <v>62</v>
      </c>
      <c r="R5" s="13" t="s">
        <v>79</v>
      </c>
      <c r="S5" s="14"/>
      <c r="T5" s="14"/>
      <c r="U5" s="14"/>
      <c r="V5" s="14"/>
      <c r="W5" s="15"/>
    </row>
    <row r="6" ht="18.75" customHeight="1" spans="1:23">
      <c r="A6" s="16"/>
      <c r="B6" s="33"/>
      <c r="C6" s="16"/>
      <c r="D6" s="16"/>
      <c r="E6" s="17"/>
      <c r="F6" s="17"/>
      <c r="G6" s="17"/>
      <c r="H6" s="17"/>
      <c r="I6" s="33"/>
      <c r="J6" s="127" t="s">
        <v>59</v>
      </c>
      <c r="K6" s="128"/>
      <c r="L6" s="12" t="s">
        <v>60</v>
      </c>
      <c r="M6" s="12" t="s">
        <v>61</v>
      </c>
      <c r="N6" s="12" t="s">
        <v>59</v>
      </c>
      <c r="O6" s="12" t="s">
        <v>60</v>
      </c>
      <c r="P6" s="12" t="s">
        <v>61</v>
      </c>
      <c r="Q6" s="17"/>
      <c r="R6" s="12" t="s">
        <v>58</v>
      </c>
      <c r="S6" s="11" t="s">
        <v>65</v>
      </c>
      <c r="T6" s="11" t="s">
        <v>192</v>
      </c>
      <c r="U6" s="11" t="s">
        <v>67</v>
      </c>
      <c r="V6" s="11" t="s">
        <v>68</v>
      </c>
      <c r="W6" s="11" t="s">
        <v>69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33"/>
      <c r="J7" s="129" t="s">
        <v>58</v>
      </c>
      <c r="K7" s="96"/>
      <c r="L7" s="33"/>
      <c r="M7" s="33"/>
      <c r="N7" s="33"/>
      <c r="O7" s="33"/>
      <c r="P7" s="33"/>
      <c r="Q7" s="33"/>
      <c r="R7" s="33"/>
      <c r="S7" s="130"/>
      <c r="T7" s="130"/>
      <c r="U7" s="130"/>
      <c r="V7" s="130"/>
      <c r="W7" s="130"/>
    </row>
    <row r="8" ht="18.75" customHeight="1" spans="1:23">
      <c r="A8" s="18"/>
      <c r="B8" s="34"/>
      <c r="C8" s="18"/>
      <c r="D8" s="18"/>
      <c r="E8" s="19"/>
      <c r="F8" s="19"/>
      <c r="G8" s="19"/>
      <c r="H8" s="19"/>
      <c r="I8" s="34"/>
      <c r="J8" s="48" t="s">
        <v>58</v>
      </c>
      <c r="K8" s="48" t="s">
        <v>254</v>
      </c>
      <c r="L8" s="19"/>
      <c r="M8" s="19"/>
      <c r="N8" s="19"/>
      <c r="O8" s="19"/>
      <c r="P8" s="19"/>
      <c r="Q8" s="19"/>
      <c r="R8" s="19"/>
      <c r="S8" s="19"/>
      <c r="T8" s="19"/>
      <c r="U8" s="34"/>
      <c r="V8" s="19"/>
      <c r="W8" s="19"/>
    </row>
    <row r="9" ht="18.75" customHeight="1" spans="1:23">
      <c r="A9" s="125">
        <v>1</v>
      </c>
      <c r="B9" s="125">
        <v>2</v>
      </c>
      <c r="C9" s="125">
        <v>3</v>
      </c>
      <c r="D9" s="125">
        <v>4</v>
      </c>
      <c r="E9" s="125">
        <v>5</v>
      </c>
      <c r="F9" s="125">
        <v>6</v>
      </c>
      <c r="G9" s="125">
        <v>7</v>
      </c>
      <c r="H9" s="125">
        <v>8</v>
      </c>
      <c r="I9" s="125">
        <v>9</v>
      </c>
      <c r="J9" s="125">
        <v>10</v>
      </c>
      <c r="K9" s="125">
        <v>11</v>
      </c>
      <c r="L9" s="125">
        <v>12</v>
      </c>
      <c r="M9" s="125">
        <v>13</v>
      </c>
      <c r="N9" s="125">
        <v>14</v>
      </c>
      <c r="O9" s="125">
        <v>15</v>
      </c>
      <c r="P9" s="125">
        <v>16</v>
      </c>
      <c r="Q9" s="125">
        <v>17</v>
      </c>
      <c r="R9" s="125">
        <v>18</v>
      </c>
      <c r="S9" s="125">
        <v>19</v>
      </c>
      <c r="T9" s="125">
        <v>20</v>
      </c>
      <c r="U9" s="125">
        <v>21</v>
      </c>
      <c r="V9" s="125">
        <v>22</v>
      </c>
      <c r="W9" s="125">
        <v>23</v>
      </c>
    </row>
    <row r="10" ht="18.75" customHeight="1" spans="1:23">
      <c r="A10" s="22"/>
      <c r="B10" s="22"/>
      <c r="C10" s="22" t="s">
        <v>255</v>
      </c>
      <c r="D10" s="22"/>
      <c r="E10" s="22"/>
      <c r="F10" s="22"/>
      <c r="G10" s="22"/>
      <c r="H10" s="22"/>
      <c r="I10" s="24">
        <v>50000</v>
      </c>
      <c r="J10" s="24">
        <v>50000</v>
      </c>
      <c r="K10" s="24">
        <v>50000</v>
      </c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18.75" customHeight="1" spans="1:23">
      <c r="A11" s="126" t="s">
        <v>256</v>
      </c>
      <c r="B11" s="126" t="s">
        <v>257</v>
      </c>
      <c r="C11" s="22" t="s">
        <v>255</v>
      </c>
      <c r="D11" s="126" t="s">
        <v>71</v>
      </c>
      <c r="E11" s="126" t="s">
        <v>91</v>
      </c>
      <c r="F11" s="126" t="s">
        <v>92</v>
      </c>
      <c r="G11" s="126" t="s">
        <v>222</v>
      </c>
      <c r="H11" s="126" t="s">
        <v>223</v>
      </c>
      <c r="I11" s="24">
        <v>15000</v>
      </c>
      <c r="J11" s="24">
        <v>15000</v>
      </c>
      <c r="K11" s="24">
        <v>15000</v>
      </c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18.75" customHeight="1" spans="1:23">
      <c r="A12" s="126" t="s">
        <v>256</v>
      </c>
      <c r="B12" s="126" t="s">
        <v>257</v>
      </c>
      <c r="C12" s="22" t="s">
        <v>255</v>
      </c>
      <c r="D12" s="126" t="s">
        <v>71</v>
      </c>
      <c r="E12" s="126" t="s">
        <v>91</v>
      </c>
      <c r="F12" s="126" t="s">
        <v>92</v>
      </c>
      <c r="G12" s="126" t="s">
        <v>258</v>
      </c>
      <c r="H12" s="126" t="s">
        <v>259</v>
      </c>
      <c r="I12" s="24">
        <v>30000</v>
      </c>
      <c r="J12" s="24">
        <v>30000</v>
      </c>
      <c r="K12" s="24">
        <v>30000</v>
      </c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18.75" customHeight="1" spans="1:23">
      <c r="A13" s="126" t="s">
        <v>256</v>
      </c>
      <c r="B13" s="126" t="s">
        <v>257</v>
      </c>
      <c r="C13" s="22" t="s">
        <v>255</v>
      </c>
      <c r="D13" s="126" t="s">
        <v>71</v>
      </c>
      <c r="E13" s="126" t="s">
        <v>91</v>
      </c>
      <c r="F13" s="126" t="s">
        <v>92</v>
      </c>
      <c r="G13" s="126" t="s">
        <v>228</v>
      </c>
      <c r="H13" s="126" t="s">
        <v>229</v>
      </c>
      <c r="I13" s="24">
        <v>5000</v>
      </c>
      <c r="J13" s="24">
        <v>5000</v>
      </c>
      <c r="K13" s="24">
        <v>5000</v>
      </c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18.75" customHeight="1" spans="1:23">
      <c r="A14" s="26"/>
      <c r="B14" s="26"/>
      <c r="C14" s="22" t="s">
        <v>260</v>
      </c>
      <c r="D14" s="26"/>
      <c r="E14" s="26"/>
      <c r="F14" s="26"/>
      <c r="G14" s="26"/>
      <c r="H14" s="26"/>
      <c r="I14" s="24">
        <v>50000</v>
      </c>
      <c r="J14" s="24">
        <v>50000</v>
      </c>
      <c r="K14" s="24">
        <v>50000</v>
      </c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18.75" customHeight="1" spans="1:23">
      <c r="A15" s="126" t="s">
        <v>256</v>
      </c>
      <c r="B15" s="126" t="s">
        <v>261</v>
      </c>
      <c r="C15" s="22" t="s">
        <v>260</v>
      </c>
      <c r="D15" s="126" t="s">
        <v>71</v>
      </c>
      <c r="E15" s="126" t="s">
        <v>91</v>
      </c>
      <c r="F15" s="126" t="s">
        <v>92</v>
      </c>
      <c r="G15" s="126" t="s">
        <v>222</v>
      </c>
      <c r="H15" s="126" t="s">
        <v>223</v>
      </c>
      <c r="I15" s="24">
        <v>20000</v>
      </c>
      <c r="J15" s="24">
        <v>20000</v>
      </c>
      <c r="K15" s="24">
        <v>20000</v>
      </c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18.75" customHeight="1" spans="1:23">
      <c r="A16" s="126" t="s">
        <v>256</v>
      </c>
      <c r="B16" s="126" t="s">
        <v>261</v>
      </c>
      <c r="C16" s="22" t="s">
        <v>260</v>
      </c>
      <c r="D16" s="126" t="s">
        <v>71</v>
      </c>
      <c r="E16" s="126" t="s">
        <v>91</v>
      </c>
      <c r="F16" s="126" t="s">
        <v>92</v>
      </c>
      <c r="G16" s="126" t="s">
        <v>258</v>
      </c>
      <c r="H16" s="126" t="s">
        <v>259</v>
      </c>
      <c r="I16" s="24">
        <v>30000</v>
      </c>
      <c r="J16" s="24">
        <v>30000</v>
      </c>
      <c r="K16" s="24">
        <v>30000</v>
      </c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18.75" customHeight="1" spans="1:23">
      <c r="A17" s="36" t="s">
        <v>115</v>
      </c>
      <c r="B17" s="37"/>
      <c r="C17" s="37"/>
      <c r="D17" s="37"/>
      <c r="E17" s="37"/>
      <c r="F17" s="37"/>
      <c r="G17" s="37"/>
      <c r="H17" s="38"/>
      <c r="I17" s="24">
        <v>100000</v>
      </c>
      <c r="J17" s="24">
        <v>100000</v>
      </c>
      <c r="K17" s="24">
        <v>100000</v>
      </c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</sheetData>
  <mergeCells count="28">
    <mergeCell ref="A3:W3"/>
    <mergeCell ref="A4:H4"/>
    <mergeCell ref="J5:M5"/>
    <mergeCell ref="N5:P5"/>
    <mergeCell ref="R5:W5"/>
    <mergeCell ref="A17:H17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27"/>
  <sheetViews>
    <sheetView showZeros="0" tabSelected="1" workbookViewId="0">
      <pane ySplit="1" topLeftCell="A2" activePane="bottomLeft" state="frozen"/>
      <selection/>
      <selection pane="bottomLeft" activeCell="B9" sqref="B9:B18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88" t="s">
        <v>262</v>
      </c>
    </row>
    <row r="3" ht="36.75" customHeight="1" spans="1:10">
      <c r="A3" s="6" t="str">
        <f>"2025"&amp;"年部门项目支出绩效目标表"</f>
        <v>2025年部门项目支出绩效目标表</v>
      </c>
      <c r="B3" s="7"/>
      <c r="C3" s="7"/>
      <c r="D3" s="7"/>
      <c r="E3" s="7"/>
      <c r="F3" s="53"/>
      <c r="G3" s="7"/>
      <c r="H3" s="53"/>
      <c r="I3" s="53"/>
      <c r="J3" s="7"/>
    </row>
    <row r="4" ht="18.75" customHeight="1" spans="1:8">
      <c r="A4" s="8" t="str">
        <f>"单位名称："&amp;"云县委党史研究室（县地方志）"</f>
        <v>单位名称：云县委党史研究室（县地方志）</v>
      </c>
      <c r="B4" s="4"/>
      <c r="C4" s="4"/>
      <c r="D4" s="4"/>
      <c r="E4" s="4"/>
      <c r="F4" s="54"/>
      <c r="G4" s="4"/>
      <c r="H4" s="54"/>
    </row>
    <row r="5" ht="18.75" customHeight="1" spans="1:10">
      <c r="A5" s="48" t="s">
        <v>263</v>
      </c>
      <c r="B5" s="48" t="s">
        <v>264</v>
      </c>
      <c r="C5" s="48" t="s">
        <v>265</v>
      </c>
      <c r="D5" s="48" t="s">
        <v>266</v>
      </c>
      <c r="E5" s="48" t="s">
        <v>267</v>
      </c>
      <c r="F5" s="55" t="s">
        <v>268</v>
      </c>
      <c r="G5" s="48" t="s">
        <v>269</v>
      </c>
      <c r="H5" s="55" t="s">
        <v>270</v>
      </c>
      <c r="I5" s="55" t="s">
        <v>271</v>
      </c>
      <c r="J5" s="48" t="s">
        <v>272</v>
      </c>
    </row>
    <row r="6" ht="18.75" customHeight="1" spans="1:10">
      <c r="A6" s="119">
        <v>1</v>
      </c>
      <c r="B6" s="119">
        <v>2</v>
      </c>
      <c r="C6" s="119">
        <v>3</v>
      </c>
      <c r="D6" s="119">
        <v>4</v>
      </c>
      <c r="E6" s="119">
        <v>5</v>
      </c>
      <c r="F6" s="119">
        <v>6</v>
      </c>
      <c r="G6" s="119">
        <v>7</v>
      </c>
      <c r="H6" s="119">
        <v>8</v>
      </c>
      <c r="I6" s="119">
        <v>9</v>
      </c>
      <c r="J6" s="119">
        <v>10</v>
      </c>
    </row>
    <row r="7" ht="18.75" customHeight="1" spans="1:10">
      <c r="A7" s="35" t="s">
        <v>71</v>
      </c>
      <c r="B7" s="49"/>
      <c r="C7" s="49"/>
      <c r="D7" s="49"/>
      <c r="E7" s="56"/>
      <c r="F7" s="57"/>
      <c r="G7" s="56"/>
      <c r="H7" s="57"/>
      <c r="I7" s="57"/>
      <c r="J7" s="56"/>
    </row>
    <row r="8" ht="18.75" customHeight="1" spans="1:10">
      <c r="A8" s="120" t="s">
        <v>71</v>
      </c>
      <c r="B8" s="22"/>
      <c r="C8" s="22"/>
      <c r="D8" s="22"/>
      <c r="E8" s="35"/>
      <c r="F8" s="22"/>
      <c r="G8" s="35"/>
      <c r="H8" s="22"/>
      <c r="I8" s="22"/>
      <c r="J8" s="35"/>
    </row>
    <row r="9" ht="18.75" customHeight="1" spans="1:10">
      <c r="A9" s="220" t="s">
        <v>255</v>
      </c>
      <c r="B9" s="122" t="s">
        <v>273</v>
      </c>
      <c r="C9" s="22" t="s">
        <v>274</v>
      </c>
      <c r="D9" s="22" t="s">
        <v>275</v>
      </c>
      <c r="E9" s="35" t="s">
        <v>276</v>
      </c>
      <c r="F9" s="22" t="s">
        <v>277</v>
      </c>
      <c r="G9" s="35" t="s">
        <v>278</v>
      </c>
      <c r="H9" s="22" t="s">
        <v>279</v>
      </c>
      <c r="I9" s="22" t="s">
        <v>280</v>
      </c>
      <c r="J9" s="35" t="s">
        <v>281</v>
      </c>
    </row>
    <row r="10" ht="18.75" customHeight="1" spans="1:10">
      <c r="A10" s="220" t="s">
        <v>255</v>
      </c>
      <c r="B10" s="123"/>
      <c r="C10" s="22" t="s">
        <v>274</v>
      </c>
      <c r="D10" s="22" t="s">
        <v>275</v>
      </c>
      <c r="E10" s="35" t="s">
        <v>282</v>
      </c>
      <c r="F10" s="22" t="s">
        <v>277</v>
      </c>
      <c r="G10" s="35" t="s">
        <v>283</v>
      </c>
      <c r="H10" s="22" t="s">
        <v>284</v>
      </c>
      <c r="I10" s="22" t="s">
        <v>280</v>
      </c>
      <c r="J10" s="35" t="s">
        <v>285</v>
      </c>
    </row>
    <row r="11" ht="18.75" customHeight="1" spans="1:10">
      <c r="A11" s="220" t="s">
        <v>255</v>
      </c>
      <c r="B11" s="123"/>
      <c r="C11" s="22" t="s">
        <v>274</v>
      </c>
      <c r="D11" s="22" t="s">
        <v>286</v>
      </c>
      <c r="E11" s="35" t="s">
        <v>287</v>
      </c>
      <c r="F11" s="22" t="s">
        <v>277</v>
      </c>
      <c r="G11" s="35" t="s">
        <v>288</v>
      </c>
      <c r="H11" s="22" t="s">
        <v>289</v>
      </c>
      <c r="I11" s="22" t="s">
        <v>290</v>
      </c>
      <c r="J11" s="35" t="s">
        <v>291</v>
      </c>
    </row>
    <row r="12" ht="18.75" customHeight="1" spans="1:10">
      <c r="A12" s="220" t="s">
        <v>255</v>
      </c>
      <c r="B12" s="123"/>
      <c r="C12" s="22" t="s">
        <v>274</v>
      </c>
      <c r="D12" s="22" t="s">
        <v>286</v>
      </c>
      <c r="E12" s="35" t="s">
        <v>292</v>
      </c>
      <c r="F12" s="22" t="s">
        <v>293</v>
      </c>
      <c r="G12" s="35" t="s">
        <v>160</v>
      </c>
      <c r="H12" s="22" t="s">
        <v>289</v>
      </c>
      <c r="I12" s="22" t="s">
        <v>280</v>
      </c>
      <c r="J12" s="35" t="s">
        <v>294</v>
      </c>
    </row>
    <row r="13" ht="18.75" customHeight="1" spans="1:10">
      <c r="A13" s="220" t="s">
        <v>255</v>
      </c>
      <c r="B13" s="123"/>
      <c r="C13" s="22" t="s">
        <v>274</v>
      </c>
      <c r="D13" s="22" t="s">
        <v>295</v>
      </c>
      <c r="E13" s="35" t="s">
        <v>296</v>
      </c>
      <c r="F13" s="22" t="s">
        <v>277</v>
      </c>
      <c r="G13" s="35" t="s">
        <v>297</v>
      </c>
      <c r="H13" s="22" t="s">
        <v>289</v>
      </c>
      <c r="I13" s="22" t="s">
        <v>280</v>
      </c>
      <c r="J13" s="35" t="s">
        <v>298</v>
      </c>
    </row>
    <row r="14" ht="18.75" customHeight="1" spans="1:10">
      <c r="A14" s="220" t="s">
        <v>255</v>
      </c>
      <c r="B14" s="123"/>
      <c r="C14" s="22" t="s">
        <v>274</v>
      </c>
      <c r="D14" s="22" t="s">
        <v>299</v>
      </c>
      <c r="E14" s="35" t="s">
        <v>300</v>
      </c>
      <c r="F14" s="22" t="s">
        <v>293</v>
      </c>
      <c r="G14" s="35" t="s">
        <v>301</v>
      </c>
      <c r="H14" s="22" t="s">
        <v>302</v>
      </c>
      <c r="I14" s="22" t="s">
        <v>280</v>
      </c>
      <c r="J14" s="35" t="s">
        <v>303</v>
      </c>
    </row>
    <row r="15" ht="18.75" customHeight="1" spans="1:10">
      <c r="A15" s="220" t="s">
        <v>255</v>
      </c>
      <c r="B15" s="123"/>
      <c r="C15" s="22" t="s">
        <v>274</v>
      </c>
      <c r="D15" s="22" t="s">
        <v>299</v>
      </c>
      <c r="E15" s="35" t="s">
        <v>304</v>
      </c>
      <c r="F15" s="22" t="s">
        <v>305</v>
      </c>
      <c r="G15" s="35" t="s">
        <v>306</v>
      </c>
      <c r="H15" s="22" t="s">
        <v>289</v>
      </c>
      <c r="I15" s="22" t="s">
        <v>290</v>
      </c>
      <c r="J15" s="35" t="s">
        <v>307</v>
      </c>
    </row>
    <row r="16" ht="18.75" customHeight="1" spans="1:10">
      <c r="A16" s="220" t="s">
        <v>255</v>
      </c>
      <c r="B16" s="123"/>
      <c r="C16" s="22" t="s">
        <v>308</v>
      </c>
      <c r="D16" s="22" t="s">
        <v>309</v>
      </c>
      <c r="E16" s="35" t="s">
        <v>310</v>
      </c>
      <c r="F16" s="22" t="s">
        <v>311</v>
      </c>
      <c r="G16" s="35" t="s">
        <v>288</v>
      </c>
      <c r="H16" s="22" t="s">
        <v>289</v>
      </c>
      <c r="I16" s="22" t="s">
        <v>290</v>
      </c>
      <c r="J16" s="35" t="s">
        <v>312</v>
      </c>
    </row>
    <row r="17" ht="18.75" customHeight="1" spans="1:10">
      <c r="A17" s="220" t="s">
        <v>255</v>
      </c>
      <c r="B17" s="123"/>
      <c r="C17" s="22" t="s">
        <v>308</v>
      </c>
      <c r="D17" s="22" t="s">
        <v>309</v>
      </c>
      <c r="E17" s="35" t="s">
        <v>313</v>
      </c>
      <c r="F17" s="22" t="s">
        <v>277</v>
      </c>
      <c r="G17" s="35" t="s">
        <v>288</v>
      </c>
      <c r="H17" s="22" t="s">
        <v>289</v>
      </c>
      <c r="I17" s="22" t="s">
        <v>290</v>
      </c>
      <c r="J17" s="35" t="s">
        <v>314</v>
      </c>
    </row>
    <row r="18" ht="18.75" customHeight="1" spans="1:10">
      <c r="A18" s="220" t="s">
        <v>255</v>
      </c>
      <c r="B18" s="124"/>
      <c r="C18" s="22" t="s">
        <v>315</v>
      </c>
      <c r="D18" s="22" t="s">
        <v>316</v>
      </c>
      <c r="E18" s="35" t="s">
        <v>317</v>
      </c>
      <c r="F18" s="22" t="s">
        <v>311</v>
      </c>
      <c r="G18" s="35" t="s">
        <v>288</v>
      </c>
      <c r="H18" s="22" t="s">
        <v>289</v>
      </c>
      <c r="I18" s="22" t="s">
        <v>290</v>
      </c>
      <c r="J18" s="35" t="s">
        <v>318</v>
      </c>
    </row>
    <row r="19" ht="18.75" customHeight="1" spans="1:10">
      <c r="A19" s="220" t="s">
        <v>260</v>
      </c>
      <c r="B19" s="22" t="s">
        <v>319</v>
      </c>
      <c r="C19" s="22" t="s">
        <v>274</v>
      </c>
      <c r="D19" s="22" t="s">
        <v>275</v>
      </c>
      <c r="E19" s="35" t="s">
        <v>320</v>
      </c>
      <c r="F19" s="22" t="s">
        <v>277</v>
      </c>
      <c r="G19" s="35" t="s">
        <v>321</v>
      </c>
      <c r="H19" s="22" t="s">
        <v>322</v>
      </c>
      <c r="I19" s="22" t="s">
        <v>280</v>
      </c>
      <c r="J19" s="35" t="s">
        <v>323</v>
      </c>
    </row>
    <row r="20" ht="18.75" customHeight="1" spans="1:10">
      <c r="A20" s="220" t="s">
        <v>260</v>
      </c>
      <c r="B20" s="22" t="s">
        <v>319</v>
      </c>
      <c r="C20" s="22" t="s">
        <v>274</v>
      </c>
      <c r="D20" s="22" t="s">
        <v>275</v>
      </c>
      <c r="E20" s="35" t="s">
        <v>324</v>
      </c>
      <c r="F20" s="22" t="s">
        <v>277</v>
      </c>
      <c r="G20" s="35" t="s">
        <v>157</v>
      </c>
      <c r="H20" s="22" t="s">
        <v>325</v>
      </c>
      <c r="I20" s="22" t="s">
        <v>280</v>
      </c>
      <c r="J20" s="35" t="s">
        <v>326</v>
      </c>
    </row>
    <row r="21" ht="18.75" customHeight="1" spans="1:10">
      <c r="A21" s="220" t="s">
        <v>260</v>
      </c>
      <c r="B21" s="22" t="s">
        <v>319</v>
      </c>
      <c r="C21" s="22" t="s">
        <v>274</v>
      </c>
      <c r="D21" s="22" t="s">
        <v>286</v>
      </c>
      <c r="E21" s="35" t="s">
        <v>327</v>
      </c>
      <c r="F21" s="22" t="s">
        <v>311</v>
      </c>
      <c r="G21" s="35" t="s">
        <v>328</v>
      </c>
      <c r="H21" s="22" t="s">
        <v>329</v>
      </c>
      <c r="I21" s="22" t="s">
        <v>290</v>
      </c>
      <c r="J21" s="35" t="s">
        <v>330</v>
      </c>
    </row>
    <row r="22" ht="18.75" customHeight="1" spans="1:10">
      <c r="A22" s="220" t="s">
        <v>260</v>
      </c>
      <c r="B22" s="22" t="s">
        <v>319</v>
      </c>
      <c r="C22" s="22" t="s">
        <v>274</v>
      </c>
      <c r="D22" s="22" t="s">
        <v>286</v>
      </c>
      <c r="E22" s="35" t="s">
        <v>331</v>
      </c>
      <c r="F22" s="22" t="s">
        <v>311</v>
      </c>
      <c r="G22" s="35" t="s">
        <v>297</v>
      </c>
      <c r="H22" s="22" t="s">
        <v>289</v>
      </c>
      <c r="I22" s="22" t="s">
        <v>290</v>
      </c>
      <c r="J22" s="35" t="s">
        <v>332</v>
      </c>
    </row>
    <row r="23" ht="18.75" customHeight="1" spans="1:10">
      <c r="A23" s="220" t="s">
        <v>260</v>
      </c>
      <c r="B23" s="22" t="s">
        <v>319</v>
      </c>
      <c r="C23" s="22" t="s">
        <v>274</v>
      </c>
      <c r="D23" s="22" t="s">
        <v>286</v>
      </c>
      <c r="E23" s="35" t="s">
        <v>333</v>
      </c>
      <c r="F23" s="22" t="s">
        <v>293</v>
      </c>
      <c r="G23" s="35" t="s">
        <v>160</v>
      </c>
      <c r="H23" s="22" t="s">
        <v>289</v>
      </c>
      <c r="I23" s="22" t="s">
        <v>280</v>
      </c>
      <c r="J23" s="35" t="s">
        <v>294</v>
      </c>
    </row>
    <row r="24" ht="18.75" customHeight="1" spans="1:10">
      <c r="A24" s="220" t="s">
        <v>260</v>
      </c>
      <c r="B24" s="22" t="s">
        <v>319</v>
      </c>
      <c r="C24" s="22" t="s">
        <v>274</v>
      </c>
      <c r="D24" s="22" t="s">
        <v>295</v>
      </c>
      <c r="E24" s="35" t="s">
        <v>334</v>
      </c>
      <c r="F24" s="22" t="s">
        <v>277</v>
      </c>
      <c r="G24" s="35" t="s">
        <v>297</v>
      </c>
      <c r="H24" s="22" t="s">
        <v>289</v>
      </c>
      <c r="I24" s="22" t="s">
        <v>280</v>
      </c>
      <c r="J24" s="35" t="s">
        <v>335</v>
      </c>
    </row>
    <row r="25" ht="18.75" customHeight="1" spans="1:10">
      <c r="A25" s="220" t="s">
        <v>260</v>
      </c>
      <c r="B25" s="22" t="s">
        <v>319</v>
      </c>
      <c r="C25" s="22" t="s">
        <v>308</v>
      </c>
      <c r="D25" s="22" t="s">
        <v>309</v>
      </c>
      <c r="E25" s="35" t="s">
        <v>336</v>
      </c>
      <c r="F25" s="22" t="s">
        <v>277</v>
      </c>
      <c r="G25" s="35" t="s">
        <v>337</v>
      </c>
      <c r="H25" s="22" t="s">
        <v>284</v>
      </c>
      <c r="I25" s="22" t="s">
        <v>280</v>
      </c>
      <c r="J25" s="35" t="s">
        <v>338</v>
      </c>
    </row>
    <row r="26" ht="18.75" customHeight="1" spans="1:10">
      <c r="A26" s="220" t="s">
        <v>260</v>
      </c>
      <c r="B26" s="22" t="s">
        <v>319</v>
      </c>
      <c r="C26" s="22" t="s">
        <v>308</v>
      </c>
      <c r="D26" s="22" t="s">
        <v>309</v>
      </c>
      <c r="E26" s="35" t="s">
        <v>339</v>
      </c>
      <c r="F26" s="22" t="s">
        <v>277</v>
      </c>
      <c r="G26" s="35" t="s">
        <v>288</v>
      </c>
      <c r="H26" s="22" t="s">
        <v>289</v>
      </c>
      <c r="I26" s="22" t="s">
        <v>280</v>
      </c>
      <c r="J26" s="35" t="s">
        <v>312</v>
      </c>
    </row>
    <row r="27" ht="18.75" customHeight="1" spans="1:10">
      <c r="A27" s="220" t="s">
        <v>260</v>
      </c>
      <c r="B27" s="22" t="s">
        <v>319</v>
      </c>
      <c r="C27" s="22" t="s">
        <v>315</v>
      </c>
      <c r="D27" s="22" t="s">
        <v>316</v>
      </c>
      <c r="E27" s="35" t="s">
        <v>340</v>
      </c>
      <c r="F27" s="22" t="s">
        <v>277</v>
      </c>
      <c r="G27" s="35" t="s">
        <v>288</v>
      </c>
      <c r="H27" s="22" t="s">
        <v>289</v>
      </c>
      <c r="I27" s="22" t="s">
        <v>280</v>
      </c>
      <c r="J27" s="35" t="s">
        <v>341</v>
      </c>
    </row>
  </sheetData>
  <mergeCells count="6">
    <mergeCell ref="A3:J3"/>
    <mergeCell ref="A4:H4"/>
    <mergeCell ref="A9:A18"/>
    <mergeCell ref="A19:A27"/>
    <mergeCell ref="B9:B18"/>
    <mergeCell ref="B19:B27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姜敏</cp:lastModifiedBy>
  <dcterms:created xsi:type="dcterms:W3CDTF">2025-03-11T06:39:00Z</dcterms:created>
  <dcterms:modified xsi:type="dcterms:W3CDTF">2025-03-18T07:42:49Z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60BF930917034EC1B95339AA523F09AC_12</vt:lpwstr>
  </property>
</Properties>
</file>