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wx\云县统战部2025年预算公开数据包\"/>
    </mc:Choice>
  </mc:AlternateContent>
  <xr:revisionPtr revIDLastSave="0" documentId="13_ncr:1_{A0886F82-704A-4B89-977F-915920264561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4" i="17"/>
  <c r="A3" i="17"/>
  <c r="A4" i="16"/>
  <c r="A3" i="16"/>
  <c r="A4" i="15"/>
  <c r="A3" i="15"/>
  <c r="A4" i="14"/>
  <c r="A3" i="14"/>
  <c r="A4" i="13"/>
  <c r="A3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D6" i="4"/>
  <c r="B6" i="4"/>
  <c r="A4" i="4"/>
  <c r="A3" i="4"/>
  <c r="A4" i="3"/>
  <c r="A3" i="3"/>
  <c r="A4" i="2"/>
  <c r="A3" i="2"/>
  <c r="D39" i="1"/>
  <c r="B39" i="1"/>
  <c r="B38" i="1"/>
  <c r="B35" i="1"/>
  <c r="D6" i="1"/>
  <c r="B6" i="1"/>
  <c r="A4" i="1"/>
  <c r="A3" i="1"/>
</calcChain>
</file>

<file path=xl/sharedStrings.xml><?xml version="1.0" encoding="utf-8"?>
<sst xmlns="http://schemas.openxmlformats.org/spreadsheetml/2006/main" count="866" uniqueCount="365">
  <si>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</si>
  <si>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</si>
  <si>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</si>
  <si>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</si>
  <si>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</si>
  <si>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</si>
  <si>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</si>
  <si>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</si>
  <si>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</si>
  <si>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</si>
  <si>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</si>
  <si>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</si>
  <si>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</si>
  <si>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</si>
  <si>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</si>
  <si>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</si>
  <si>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</si>
  <si>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</si>
  <si>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</si>
  <si>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</si>
  <si>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</si>
  <si>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</si>
  <si>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</si>
  <si>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</si>
  <si>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</si>
  <si>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</si>
  <si>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</si>
  <si>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</si>
  <si>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</si>
  <si>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</si>
  <si>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</si>
  <si>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</si>
  <si>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</si>
  <si>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</si>
  <si>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</si>
  <si>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</si>
  <si>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</si>
  <si>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</si>
  <si>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</si>
  <si>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</si>
  <si>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</si>
  <si>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</si>
  <si>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</si>
  <si>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</si>
  <si>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</si>
  <si>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</si>
  <si>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</si>
  <si>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</si>
  <si>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</si>
  <si>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</si>
  <si>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</si>
  <si>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</si>
  <si>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</si>
  <si>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</si>
  <si>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</si>
  <si>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</si>
  <si>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</si>
  <si>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</si>
  <si>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</si>
  <si>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</si>
  <si>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</si>
  <si>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</si>
  <si>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</si>
  <si>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</si>
  <si>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</si>
  <si>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</si>
  <si>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</si>
  <si>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</si>
  <si>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</si>
  <si>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</si>
  <si>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</si>
  <si>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中国共产党云县委员会统一战线工作部</t>
  </si>
  <si>
    <t>190001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</si>
  <si>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</si>
  <si>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</si>
  <si>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</si>
  <si>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</si>
  <si>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</si>
  <si>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</si>
  <si>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</si>
  <si>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</si>
  <si>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</si>
  <si>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</si>
  <si>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</si>
  <si>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</si>
  <si>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</si>
  <si>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</si>
  <si>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20134</t>
  </si>
  <si>
    <t>统战事务</t>
  </si>
  <si>
    <t>2013401</t>
  </si>
  <si>
    <t>行政运行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</si>
  <si>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</si>
  <si>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</si>
  <si>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</si>
  <si>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</si>
  <si>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</si>
  <si>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</si>
  <si>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</si>
  <si>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</si>
  <si>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</si>
  <si>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</si>
  <si>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</si>
  <si>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</si>
  <si>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</si>
  <si>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</si>
  <si>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</si>
  <si>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</si>
  <si>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</si>
  <si>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</si>
  <si>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</si>
  <si>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</si>
  <si>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</si>
  <si>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</si>
  <si>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</si>
  <si>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</si>
  <si>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</si>
  <si>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</si>
  <si>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</si>
  <si>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</si>
  <si>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</si>
  <si>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</si>
  <si>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</si>
  <si>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</si>
  <si>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</si>
  <si>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</si>
  <si>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</si>
  <si>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</si>
  <si>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</si>
  <si>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</si>
  <si>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</si>
  <si>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</si>
  <si>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</si>
  <si>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</si>
  <si>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</si>
  <si>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</si>
  <si>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</si>
  <si>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</si>
  <si>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</si>
  <si>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</si>
  <si>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</si>
  <si>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</si>
  <si>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</si>
  <si>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</si>
  <si>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</si>
  <si>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</si>
  <si>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</si>
  <si>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</si>
  <si>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</si>
  <si>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</si>
  <si>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</si>
  <si>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</si>
  <si>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</si>
  <si>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</si>
  <si>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</si>
  <si>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</si>
  <si>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</si>
  <si>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</si>
  <si>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</si>
  <si>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</si>
  <si>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</si>
  <si>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</si>
  <si>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</si>
  <si>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</si>
  <si>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</si>
  <si>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</si>
  <si>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</si>
  <si>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</si>
  <si>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</si>
  <si>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</si>
  <si>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</si>
  <si>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</si>
  <si>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</si>
  <si>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</si>
  <si>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</si>
  <si>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</si>
  <si>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</si>
  <si>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</si>
  <si>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</si>
  <si>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</si>
  <si>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</si>
  <si>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</si>
  <si>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</si>
  <si>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</si>
  <si>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</si>
  <si>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</si>
  <si>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</si>
  <si>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</si>
  <si>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</si>
  <si>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</si>
  <si>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</si>
  <si>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</si>
  <si>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</si>
  <si>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</si>
  <si>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</si>
  <si>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</si>
  <si>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</si>
  <si>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530922210000000004028</t>
  </si>
  <si>
    <t>事业人员支出工资</t>
  </si>
  <si>
    <t>30101</t>
  </si>
  <si>
    <t>基本工资</t>
  </si>
  <si>
    <t>530922210000000004027</t>
  </si>
  <si>
    <t>行政人员支出工资</t>
  </si>
  <si>
    <t>30102</t>
  </si>
  <si>
    <t>津贴补贴</t>
  </si>
  <si>
    <t>530922231100001471265</t>
  </si>
  <si>
    <t>行政人员绩效考核奖励（2017年提高标准部分）</t>
  </si>
  <si>
    <t>30103</t>
  </si>
  <si>
    <t>奖金</t>
  </si>
  <si>
    <t>530922231100001471280</t>
  </si>
  <si>
    <t>事业绩效工资（2017年提高标准部分）</t>
  </si>
  <si>
    <t>30107</t>
  </si>
  <si>
    <t>绩效工资</t>
  </si>
  <si>
    <t>530922210000000004029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</si>
  <si>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</si>
  <si>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</si>
  <si>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</si>
  <si>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</si>
  <si>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</si>
  <si>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</si>
  <si>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</si>
  <si>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</si>
  <si>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</si>
  <si>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</si>
  <si>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</si>
  <si>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530922210000000004030</t>
  </si>
  <si>
    <t>30113</t>
  </si>
  <si>
    <t>530922210000000004035</t>
  </si>
  <si>
    <t>一般公用经费</t>
  </si>
  <si>
    <t>30201</t>
  </si>
  <si>
    <t>办公费</t>
  </si>
  <si>
    <t>30211</t>
  </si>
  <si>
    <t>差旅费</t>
  </si>
  <si>
    <t>530922241100002275894</t>
  </si>
  <si>
    <t>公务接待费（一般公用经费）</t>
  </si>
  <si>
    <t>30217</t>
  </si>
  <si>
    <t>530922210000000004036</t>
  </si>
  <si>
    <t>职工教育经费</t>
  </si>
  <si>
    <t>30216</t>
  </si>
  <si>
    <t>培训费</t>
  </si>
  <si>
    <t>530922210000000004034</t>
  </si>
  <si>
    <t>工会经费</t>
  </si>
  <si>
    <t>30228</t>
  </si>
  <si>
    <t>530922210000000004032</t>
  </si>
  <si>
    <t>行政人员公务交通补贴</t>
  </si>
  <si>
    <t>30239</t>
  </si>
  <si>
    <t>其他交通费用</t>
  </si>
  <si>
    <t>530922210000000004031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</si>
  <si>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</si>
  <si>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</si>
  <si>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</si>
  <si>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</si>
  <si>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</si>
  <si>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</si>
  <si>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</si>
  <si>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</si>
  <si>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</si>
  <si>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</si>
  <si>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春节慰问经费</t>
  </si>
  <si>
    <t>专项业务类</t>
  </si>
  <si>
    <t>530922210000000003268</t>
  </si>
  <si>
    <t>30305</t>
  </si>
  <si>
    <t>生活补助</t>
  </si>
  <si>
    <t>全省统战系统电子政务内网建设保障工作经费</t>
  </si>
  <si>
    <t>530922210000000003295</t>
  </si>
  <si>
    <t>统战（侨联）工作经费</t>
  </si>
  <si>
    <t>530922241100002273327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</si>
  <si>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</si>
  <si>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</si>
  <si>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</si>
  <si>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</si>
  <si>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</si>
  <si>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</si>
  <si>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</si>
  <si>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</si>
  <si>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</si>
  <si>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</si>
  <si>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</si>
  <si>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通过全省统战系统电子政务内网建设，提高工作效率</t>
  </si>
  <si>
    <t>产出指标</t>
  </si>
  <si>
    <t>数量指标</t>
  </si>
  <si>
    <t>全省统战系统电子政务内网建设保障经费</t>
  </si>
  <si>
    <t>=</t>
  </si>
  <si>
    <t>12</t>
  </si>
  <si>
    <t>月</t>
  </si>
  <si>
    <t>定量指标</t>
  </si>
  <si>
    <t>时效指标</t>
  </si>
  <si>
    <t>项目按时完成率</t>
  </si>
  <si>
    <t>100</t>
  </si>
  <si>
    <t>%</t>
  </si>
  <si>
    <t>定性指标</t>
  </si>
  <si>
    <t>成本指标</t>
  </si>
  <si>
    <t>经济成本指标</t>
  </si>
  <si>
    <t>&lt;=</t>
  </si>
  <si>
    <t>7.46</t>
  </si>
  <si>
    <t>万元</t>
  </si>
  <si>
    <t>项目成本控制</t>
  </si>
  <si>
    <t>效益指标</t>
  </si>
  <si>
    <t>社会效益</t>
  </si>
  <si>
    <t>满意度指标</t>
  </si>
  <si>
    <t>服务对象满意度</t>
  </si>
  <si>
    <t>通过全省统战系统电子政务内网建设，提高统战成员满意率</t>
  </si>
  <si>
    <t>为深入贯彻党的二十大精神和中央、省委、市委、县委统战部工作会议、统战部部长会议精神，中共云县委统战部以内容丰富，形式多样的方式开展统战侨联工作。云县统一战线工作部、云县归国华侨联合会紧紧围绕县委、县政府中心工作建言献策，进一步凝聚人心，汇聚力量。</t>
  </si>
  <si>
    <t>做好统战和侨联工作</t>
  </si>
  <si>
    <t>年</t>
  </si>
  <si>
    <t>质量指标</t>
  </si>
  <si>
    <t>项目验收合格率</t>
  </si>
  <si>
    <t>受益人数</t>
  </si>
  <si>
    <t>&gt;=</t>
  </si>
  <si>
    <t>10000</t>
  </si>
  <si>
    <t>人</t>
  </si>
  <si>
    <t>各界代表人士满意度</t>
  </si>
  <si>
    <t>95</t>
  </si>
  <si>
    <t>慰问统一战线各界代表人士</t>
  </si>
  <si>
    <t>84</t>
  </si>
  <si>
    <t>慰问统战团体</t>
  </si>
  <si>
    <t>8</t>
  </si>
  <si>
    <t>个</t>
  </si>
  <si>
    <t>通过慰问统一战线各界代表人士及统战团体，进一步凝聚人心，汇聚共识</t>
  </si>
  <si>
    <t>统一战线各界人士满意度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</si>
  <si>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</si>
  <si>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</si>
  <si>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</si>
  <si>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</si>
  <si>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注：本单位本年度没有政府性基金预算支出，故公开空表。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</si>
  <si>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</si>
  <si>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</si>
  <si>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</si>
  <si>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</si>
  <si>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</si>
  <si>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</si>
  <si>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</si>
  <si>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</si>
  <si>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</si>
  <si>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</si>
  <si>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注：本单位本年度没有政府采购预算，故公开空表。</t>
  </si>
  <si>
    <t>预算08表</t>
  </si>
  <si>
    <t>政府购买服务项目</t>
  </si>
  <si>
    <t>政府购买服务目录</t>
  </si>
  <si>
    <t>注：本单位本年度没有政府购买服务预算，故公开空表。</t>
  </si>
  <si>
    <t>预算09-1表</t>
  </si>
  <si>
    <t>单位名称（项目）</t>
  </si>
  <si>
    <t>地区</t>
  </si>
  <si>
    <t>政府性基金</t>
  </si>
  <si>
    <t>-</t>
  </si>
  <si>
    <t>注：本单位本年度没有县对下转移支付预算，故公开空表。</t>
  </si>
  <si>
    <t>预算09-2表</t>
  </si>
  <si>
    <t>注：本单位本年度没有县对下转移支付预算，因此也不做县对下转移支付绩效目标表，故公开空表。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</si>
  <si>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</si>
  <si>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</si>
  <si>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</si>
  <si>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</si>
  <si>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</si>
  <si>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</si>
  <si>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</si>
  <si>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</si>
  <si>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注：本单位本年度没有新增资产配置，故公开空表。</t>
  </si>
  <si>
    <t>预算11表</t>
  </si>
  <si>
    <t>上级补助</t>
  </si>
  <si>
    <t>注：本单位本年度没有上级补助项目支出预算，故公开空表。</t>
  </si>
  <si>
    <t>预算12表</t>
  </si>
  <si>
    <t>项目级次</t>
  </si>
  <si>
    <t>311 专项业务类</t>
  </si>
  <si>
    <t>本级</t>
  </si>
  <si>
    <t/>
  </si>
  <si>
    <t>为营造一个团结、和谐的社会氛围，充分体现党和政府对统一战线各族各界人士的关心和关怀，切实把全县统一战线春节慰问活动落到实处，云县委统战部认真开展好慰问工作。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</si>
</sst>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#,##0.00;\-#,##0.00;;@"/>
    <numFmt numFmtId="179" formatCode="hh:mm:ss"/>
    <numFmt numFmtId="180" formatCode="yyyy\-mm\-dd"/>
    <numFmt numFmtId="181" formatCode="yyyy\-mm\-dd\ hh:mm:ss"/>
    <numFmt numFmtId="182" formatCode="#,##0;\-#,##0;;@"/>
  </numFmts>
  <fonts count="31" x14ac:knownFonts="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family val="2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>
      <alignment vertical="top"/>
      <protection locked="0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81" fontId="8" fillId="0" borderId="7">
      <alignment horizontal="right" vertical="center"/>
    </xf>
    <xf numFmtId="10" fontId="8" fillId="0" borderId="7">
      <alignment horizontal="right" vertical="center"/>
    </xf>
    <xf numFmtId="182" fontId="8" fillId="0" borderId="7">
      <alignment horizontal="right" vertical="center"/>
    </xf>
  </cellStyleXfs>
  <cellXfs count="24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2" applyNumberFormat="1" applyFont="1" applyBorder="1" applyProtection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2" fontId="8" fillId="0" borderId="7" xfId="8" applyNumberFormat="1" applyFont="1" applyBorder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7" fillId="0" borderId="0" xfId="0" applyFont="1" applyAlignment="1"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2" fillId="0" borderId="7" xfId="0" applyFont="1" applyBorder="1" applyAlignment="1">
      <alignment horizontal="left" vertical="center" wrapText="1" indent="1"/>
      <protection locked="0"/>
    </xf>
    <xf numFmtId="0" fontId="3" fillId="0" borderId="7" xfId="0" applyFont="1" applyBorder="1" applyAlignment="1">
      <alignment horizontal="left" vertical="center" wrapText="1" indent="2"/>
      <protection locked="0"/>
    </xf>
    <xf numFmtId="0" fontId="26" fillId="0" borderId="0" xfId="0" applyFont="1" applyAlignment="1" applyProtection="1"/>
    <xf numFmtId="0" fontId="3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24" fillId="0" borderId="0" xfId="0" applyFont="1" applyProtection="1">
      <alignment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quotePrefix="1" applyFont="1" applyBorder="1" applyAlignment="1" applyProtection="1">
      <alignment horizontal="left" vertical="center" wrapText="1" indent="1"/>
    </xf>
    <xf numFmtId="0" fontId="3" fillId="0" borderId="7" xfId="0" quotePrefix="1" applyFont="1" applyBorder="1" applyAlignment="1" applyProtection="1">
      <alignment horizontal="left" vertical="center" wrapText="1" indent="2"/>
    </xf>
    <xf numFmtId="0" fontId="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/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3" fillId="0" borderId="0" xfId="0" applyNumberFormat="1" applyFont="1" applyAlignment="1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>
      <alignment vertical="top"/>
      <protection locked="0"/>
    </xf>
    <xf numFmtId="0" fontId="6" fillId="0" borderId="7" xfId="0" quotePrefix="1" applyFont="1" applyBorder="1" applyAlignment="1" applyProtection="1">
      <alignment horizontal="left" vertical="center" wrapText="1" indent="2"/>
    </xf>
    <xf numFmtId="0" fontId="6" fillId="0" borderId="7" xfId="0" applyFont="1" applyBorder="1" applyAlignment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7" fillId="0" borderId="0" xfId="0" applyFont="1" applyAlignment="1">
      <protection locked="0"/>
    </xf>
    <xf numFmtId="0" fontId="6" fillId="0" borderId="13" xfId="0" applyFont="1" applyBorder="1" applyAlignment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vertical="center" wrapText="1"/>
      <protection locked="0"/>
    </xf>
  </cellXfs>
  <cellStyles count="9"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 pane="bottomLeft"/>
    </sheetView>
  </sheetViews>
  <sheetFormatPr defaultColWidth="9.140625" defaultRowHeight="12" customHeight="1" x14ac:dyDescent="0.3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2" customHeight="1" x14ac:dyDescent="0.3">
      <c r="A1" s="1"/>
      <c r="B1" s="1"/>
      <c r="C1" s="1"/>
      <c r="D1" s="1"/>
    </row>
    <row r="2" spans="1:4" ht="15" customHeight="1" x14ac:dyDescent="0.3">
      <c r="D2" s="21" t="s">
        <v>0</v>
      </c>
    </row>
    <row r="3" spans="1:4" ht="36" customHeight="1" x14ac:dyDescent="0.3">
      <c r="A3" s="113" t="str">
        <f>"2025"&amp;"年部门财务收支预算总表"</f>
        <v>2025年部门财务收支预算总表</v>
      </c>
      <c r="B3" s="114"/>
      <c r="C3" s="114"/>
      <c r="D3" s="114"/>
    </row>
    <row r="4" spans="1:4" ht="18.75" customHeight="1" x14ac:dyDescent="0.3">
      <c r="A4" s="115" t="str">
        <f>"单位名称："&amp;"中国共产党云县委员会统一战线工作部"</f>
        <v>单位名称：中国共产党云县委员会统一战线工作部</v>
      </c>
      <c r="B4" s="116"/>
      <c r="C4" s="105"/>
      <c r="D4" s="21" t="s">
        <v>1</v>
      </c>
    </row>
    <row r="5" spans="1:4" ht="18.75" customHeight="1" x14ac:dyDescent="0.3">
      <c r="A5" s="117" t="s">
        <v>2</v>
      </c>
      <c r="B5" s="118"/>
      <c r="C5" s="117" t="s">
        <v>3</v>
      </c>
      <c r="D5" s="118"/>
    </row>
    <row r="6" spans="1:4" ht="18.75" customHeight="1" x14ac:dyDescent="0.3">
      <c r="A6" s="119" t="s">
        <v>4</v>
      </c>
      <c r="B6" s="119" t="str">
        <f t="shared" ref="B6:D6" si="0">"2025"&amp;"年预算数"</f>
        <v>2025年预算数</v>
      </c>
      <c r="C6" s="119" t="s">
        <v>5</v>
      </c>
      <c r="D6" s="119" t="str">
        <f t="shared" si="0"/>
        <v>2025年预算数</v>
      </c>
    </row>
    <row r="7" spans="1:4" ht="18.75" customHeight="1" x14ac:dyDescent="0.3">
      <c r="A7" s="120"/>
      <c r="B7" s="120"/>
      <c r="C7" s="120"/>
      <c r="D7" s="120"/>
    </row>
    <row r="8" spans="1:4" ht="18.75" customHeight="1" x14ac:dyDescent="0.3">
      <c r="A8" s="68" t="s">
        <v>6</v>
      </c>
      <c r="B8" s="12">
        <v>2436648.86</v>
      </c>
      <c r="C8" s="68" t="s">
        <v>7</v>
      </c>
      <c r="D8" s="12">
        <v>1882959.96</v>
      </c>
    </row>
    <row r="9" spans="1:4" ht="18.75" customHeight="1" x14ac:dyDescent="0.3">
      <c r="A9" s="68" t="s">
        <v>8</v>
      </c>
      <c r="B9" s="12"/>
      <c r="C9" s="68" t="s">
        <v>9</v>
      </c>
      <c r="D9" s="12"/>
    </row>
    <row r="10" spans="1:4" ht="18.75" customHeight="1" x14ac:dyDescent="0.3">
      <c r="A10" s="68" t="s">
        <v>10</v>
      </c>
      <c r="B10" s="12"/>
      <c r="C10" s="68" t="s">
        <v>11</v>
      </c>
      <c r="D10" s="12"/>
    </row>
    <row r="11" spans="1:4" ht="18.75" customHeight="1" x14ac:dyDescent="0.3">
      <c r="A11" s="68" t="s">
        <v>12</v>
      </c>
      <c r="B11" s="12"/>
      <c r="C11" s="68" t="s">
        <v>13</v>
      </c>
      <c r="D11" s="12"/>
    </row>
    <row r="12" spans="1:4" ht="18.75" customHeight="1" x14ac:dyDescent="0.3">
      <c r="A12" s="106" t="s">
        <v>14</v>
      </c>
      <c r="B12" s="12"/>
      <c r="C12" s="87" t="s">
        <v>15</v>
      </c>
      <c r="D12" s="12"/>
    </row>
    <row r="13" spans="1:4" ht="18.75" customHeight="1" x14ac:dyDescent="0.3">
      <c r="A13" s="90" t="s">
        <v>16</v>
      </c>
      <c r="B13" s="12"/>
      <c r="C13" s="89" t="s">
        <v>17</v>
      </c>
      <c r="D13" s="12"/>
    </row>
    <row r="14" spans="1:4" ht="18.75" customHeight="1" x14ac:dyDescent="0.3">
      <c r="A14" s="90" t="s">
        <v>18</v>
      </c>
      <c r="B14" s="12"/>
      <c r="C14" s="89" t="s">
        <v>19</v>
      </c>
      <c r="D14" s="12"/>
    </row>
    <row r="15" spans="1:4" ht="18.75" customHeight="1" x14ac:dyDescent="0.3">
      <c r="A15" s="90" t="s">
        <v>20</v>
      </c>
      <c r="B15" s="12"/>
      <c r="C15" s="89" t="s">
        <v>21</v>
      </c>
      <c r="D15" s="12">
        <v>280697.03999999998</v>
      </c>
    </row>
    <row r="16" spans="1:4" ht="18.75" customHeight="1" x14ac:dyDescent="0.3">
      <c r="A16" s="90" t="s">
        <v>22</v>
      </c>
      <c r="B16" s="12"/>
      <c r="C16" s="89" t="s">
        <v>23</v>
      </c>
      <c r="D16" s="12">
        <v>105524.18</v>
      </c>
    </row>
    <row r="17" spans="1:4" ht="18.75" customHeight="1" x14ac:dyDescent="0.3">
      <c r="A17" s="90" t="s">
        <v>24</v>
      </c>
      <c r="B17" s="12"/>
      <c r="C17" s="90" t="s">
        <v>25</v>
      </c>
      <c r="D17" s="12"/>
    </row>
    <row r="18" spans="1:4" ht="18.75" customHeight="1" x14ac:dyDescent="0.3">
      <c r="A18" s="90" t="s">
        <v>26</v>
      </c>
      <c r="B18" s="12"/>
      <c r="C18" s="90" t="s">
        <v>27</v>
      </c>
      <c r="D18" s="12"/>
    </row>
    <row r="19" spans="1:4" ht="18.75" customHeight="1" x14ac:dyDescent="0.3">
      <c r="A19" s="91" t="s">
        <v>26</v>
      </c>
      <c r="B19" s="12"/>
      <c r="C19" s="89" t="s">
        <v>28</v>
      </c>
      <c r="D19" s="12"/>
    </row>
    <row r="20" spans="1:4" ht="18.75" customHeight="1" x14ac:dyDescent="0.3">
      <c r="A20" s="91" t="s">
        <v>26</v>
      </c>
      <c r="B20" s="12"/>
      <c r="C20" s="89" t="s">
        <v>29</v>
      </c>
      <c r="D20" s="12"/>
    </row>
    <row r="21" spans="1:4" ht="18.75" customHeight="1" x14ac:dyDescent="0.3">
      <c r="A21" s="91" t="s">
        <v>26</v>
      </c>
      <c r="B21" s="12"/>
      <c r="C21" s="89" t="s">
        <v>30</v>
      </c>
      <c r="D21" s="12"/>
    </row>
    <row r="22" spans="1:4" ht="18.75" customHeight="1" x14ac:dyDescent="0.3">
      <c r="A22" s="91" t="s">
        <v>26</v>
      </c>
      <c r="B22" s="12"/>
      <c r="C22" s="89" t="s">
        <v>31</v>
      </c>
      <c r="D22" s="12"/>
    </row>
    <row r="23" spans="1:4" ht="18.75" customHeight="1" x14ac:dyDescent="0.3">
      <c r="A23" s="91" t="s">
        <v>26</v>
      </c>
      <c r="B23" s="12"/>
      <c r="C23" s="89" t="s">
        <v>32</v>
      </c>
      <c r="D23" s="12"/>
    </row>
    <row r="24" spans="1:4" ht="18.75" customHeight="1" x14ac:dyDescent="0.3">
      <c r="A24" s="91" t="s">
        <v>26</v>
      </c>
      <c r="B24" s="12"/>
      <c r="C24" s="89" t="s">
        <v>33</v>
      </c>
      <c r="D24" s="12"/>
    </row>
    <row r="25" spans="1:4" ht="18.75" customHeight="1" x14ac:dyDescent="0.3">
      <c r="A25" s="91" t="s">
        <v>26</v>
      </c>
      <c r="B25" s="12"/>
      <c r="C25" s="89" t="s">
        <v>34</v>
      </c>
      <c r="D25" s="12"/>
    </row>
    <row r="26" spans="1:4" ht="18.75" customHeight="1" x14ac:dyDescent="0.3">
      <c r="A26" s="91" t="s">
        <v>26</v>
      </c>
      <c r="B26" s="12"/>
      <c r="C26" s="89" t="s">
        <v>35</v>
      </c>
      <c r="D26" s="12">
        <v>167467.68</v>
      </c>
    </row>
    <row r="27" spans="1:4" ht="18.75" customHeight="1" x14ac:dyDescent="0.3">
      <c r="A27" s="91" t="s">
        <v>26</v>
      </c>
      <c r="B27" s="12"/>
      <c r="C27" s="89" t="s">
        <v>36</v>
      </c>
      <c r="D27" s="12"/>
    </row>
    <row r="28" spans="1:4" ht="18.75" customHeight="1" x14ac:dyDescent="0.3">
      <c r="A28" s="91" t="s">
        <v>26</v>
      </c>
      <c r="B28" s="12"/>
      <c r="C28" s="89" t="s">
        <v>37</v>
      </c>
      <c r="D28" s="12"/>
    </row>
    <row r="29" spans="1:4" ht="18.75" customHeight="1" x14ac:dyDescent="0.3">
      <c r="A29" s="91" t="s">
        <v>26</v>
      </c>
      <c r="B29" s="12"/>
      <c r="C29" s="89" t="s">
        <v>38</v>
      </c>
      <c r="D29" s="12"/>
    </row>
    <row r="30" spans="1:4" ht="18.75" customHeight="1" x14ac:dyDescent="0.3">
      <c r="A30" s="91" t="s">
        <v>26</v>
      </c>
      <c r="B30" s="12"/>
      <c r="C30" s="89" t="s">
        <v>39</v>
      </c>
      <c r="D30" s="12"/>
    </row>
    <row r="31" spans="1:4" ht="18.75" customHeight="1" x14ac:dyDescent="0.3">
      <c r="A31" s="92" t="s">
        <v>26</v>
      </c>
      <c r="B31" s="12"/>
      <c r="C31" s="90" t="s">
        <v>40</v>
      </c>
      <c r="D31" s="12"/>
    </row>
    <row r="32" spans="1:4" ht="18.75" customHeight="1" x14ac:dyDescent="0.3">
      <c r="A32" s="92" t="s">
        <v>26</v>
      </c>
      <c r="B32" s="12"/>
      <c r="C32" s="90" t="s">
        <v>41</v>
      </c>
      <c r="D32" s="12"/>
    </row>
    <row r="33" spans="1:4" ht="18.75" customHeight="1" x14ac:dyDescent="0.3">
      <c r="A33" s="92" t="s">
        <v>26</v>
      </c>
      <c r="B33" s="12"/>
      <c r="C33" s="90" t="s">
        <v>42</v>
      </c>
      <c r="D33" s="12"/>
    </row>
    <row r="34" spans="1:4" ht="18.75" customHeight="1" x14ac:dyDescent="0.3">
      <c r="A34" s="107"/>
      <c r="B34" s="93"/>
      <c r="C34" s="90" t="s">
        <v>43</v>
      </c>
      <c r="D34" s="12"/>
    </row>
    <row r="35" spans="1:4" ht="18.75" customHeight="1" x14ac:dyDescent="0.3">
      <c r="A35" s="107" t="s">
        <v>44</v>
      </c>
      <c r="B35" s="93">
        <f>SUM(B8:B12)</f>
        <v>2436648.86</v>
      </c>
      <c r="C35" s="108" t="s">
        <v>45</v>
      </c>
      <c r="D35" s="93">
        <v>2436648.86</v>
      </c>
    </row>
    <row r="36" spans="1:4" ht="18.75" customHeight="1" x14ac:dyDescent="0.3">
      <c r="A36" s="109" t="s">
        <v>46</v>
      </c>
      <c r="B36" s="12"/>
      <c r="C36" s="68" t="s">
        <v>47</v>
      </c>
      <c r="D36" s="12"/>
    </row>
    <row r="37" spans="1:4" ht="18.75" customHeight="1" x14ac:dyDescent="0.3">
      <c r="A37" s="109" t="s">
        <v>48</v>
      </c>
      <c r="B37" s="12"/>
      <c r="C37" s="68" t="s">
        <v>48</v>
      </c>
      <c r="D37" s="12"/>
    </row>
    <row r="38" spans="1:4" ht="18.75" customHeight="1" x14ac:dyDescent="0.3">
      <c r="A38" s="109" t="s">
        <v>49</v>
      </c>
      <c r="B38" s="12">
        <f>B36-B37</f>
        <v>0</v>
      </c>
      <c r="C38" s="68" t="s">
        <v>50</v>
      </c>
      <c r="D38" s="12"/>
    </row>
    <row r="39" spans="1:4" ht="18.75" customHeight="1" x14ac:dyDescent="0.3">
      <c r="A39" s="110" t="s">
        <v>51</v>
      </c>
      <c r="B39" s="93">
        <f t="shared" ref="B39:D39" si="1">B35+B36</f>
        <v>2436648.86</v>
      </c>
      <c r="C39" s="108" t="s">
        <v>52</v>
      </c>
      <c r="D39" s="93">
        <f t="shared" si="1"/>
        <v>2436648.86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" type="noConversion"/>
  <printOptions horizontalCentered="1"/>
  <pageMargins left="0.39" right="0.39" top="0.51" bottom="0.51" header="0.31" footer="0.31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 pane="bottomLeft"/>
    </sheetView>
  </sheetViews>
  <sheetFormatPr defaultColWidth="9.140625" defaultRowHeight="14.25" customHeight="1" x14ac:dyDescent="0.3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15">
      <c r="J2" s="104"/>
      <c r="O2" s="36"/>
      <c r="P2" s="36"/>
      <c r="Q2" s="36"/>
      <c r="R2" s="36"/>
      <c r="S2" s="20" t="s">
        <v>53</v>
      </c>
    </row>
    <row r="3" spans="1:19" ht="57.75" customHeight="1" x14ac:dyDescent="0.3">
      <c r="A3" s="121" t="str">
        <f>"2025"&amp;"年部门收入预算表"</f>
        <v>2025年部门收入预算表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23"/>
      <c r="Q3" s="123"/>
      <c r="R3" s="123"/>
      <c r="S3" s="123"/>
    </row>
    <row r="4" spans="1:19" ht="18.75" customHeight="1" x14ac:dyDescent="0.15">
      <c r="A4" s="115" t="str">
        <f>"单位名称："&amp;"中国共产党云县委员会统一战线工作部"</f>
        <v>单位名称：中国共产党云县委员会统一战线工作部</v>
      </c>
      <c r="B4" s="124"/>
      <c r="C4" s="124"/>
      <c r="D4" s="124"/>
      <c r="E4" s="49"/>
      <c r="F4" s="49"/>
      <c r="G4" s="49"/>
      <c r="H4" s="49"/>
      <c r="I4" s="49"/>
      <c r="J4" s="38"/>
      <c r="K4" s="49"/>
      <c r="L4" s="49"/>
      <c r="M4" s="49"/>
      <c r="N4" s="49"/>
      <c r="O4" s="38"/>
      <c r="P4" s="38"/>
      <c r="Q4" s="38"/>
      <c r="R4" s="38"/>
      <c r="S4" s="20" t="s">
        <v>1</v>
      </c>
    </row>
    <row r="5" spans="1:19" ht="18.75" customHeight="1" x14ac:dyDescent="0.3">
      <c r="A5" s="134" t="s">
        <v>54</v>
      </c>
      <c r="B5" s="137" t="s">
        <v>55</v>
      </c>
      <c r="C5" s="137" t="s">
        <v>56</v>
      </c>
      <c r="D5" s="125" t="s">
        <v>57</v>
      </c>
      <c r="E5" s="126"/>
      <c r="F5" s="126"/>
      <c r="G5" s="126"/>
      <c r="H5" s="126"/>
      <c r="I5" s="126"/>
      <c r="J5" s="127"/>
      <c r="K5" s="126"/>
      <c r="L5" s="126"/>
      <c r="M5" s="126"/>
      <c r="N5" s="128"/>
      <c r="O5" s="125" t="s">
        <v>46</v>
      </c>
      <c r="P5" s="125"/>
      <c r="Q5" s="125"/>
      <c r="R5" s="125"/>
      <c r="S5" s="129"/>
    </row>
    <row r="6" spans="1:19" ht="18.75" customHeight="1" x14ac:dyDescent="0.3">
      <c r="A6" s="135"/>
      <c r="B6" s="138"/>
      <c r="C6" s="138"/>
      <c r="D6" s="140" t="s">
        <v>58</v>
      </c>
      <c r="E6" s="140" t="s">
        <v>59</v>
      </c>
      <c r="F6" s="140" t="s">
        <v>60</v>
      </c>
      <c r="G6" s="140" t="s">
        <v>61</v>
      </c>
      <c r="H6" s="140" t="s">
        <v>62</v>
      </c>
      <c r="I6" s="130" t="s">
        <v>63</v>
      </c>
      <c r="J6" s="130"/>
      <c r="K6" s="130"/>
      <c r="L6" s="130"/>
      <c r="M6" s="130"/>
      <c r="N6" s="131"/>
      <c r="O6" s="140" t="s">
        <v>58</v>
      </c>
      <c r="P6" s="140" t="s">
        <v>59</v>
      </c>
      <c r="Q6" s="140" t="s">
        <v>60</v>
      </c>
      <c r="R6" s="140" t="s">
        <v>61</v>
      </c>
      <c r="S6" s="140" t="s">
        <v>64</v>
      </c>
    </row>
    <row r="7" spans="1:19" ht="18.75" customHeight="1" x14ac:dyDescent="0.3">
      <c r="A7" s="136"/>
      <c r="B7" s="139"/>
      <c r="C7" s="139"/>
      <c r="D7" s="131"/>
      <c r="E7" s="131"/>
      <c r="F7" s="131"/>
      <c r="G7" s="131"/>
      <c r="H7" s="131"/>
      <c r="I7" s="99" t="s">
        <v>58</v>
      </c>
      <c r="J7" s="99" t="s">
        <v>65</v>
      </c>
      <c r="K7" s="99" t="s">
        <v>66</v>
      </c>
      <c r="L7" s="99" t="s">
        <v>67</v>
      </c>
      <c r="M7" s="99" t="s">
        <v>68</v>
      </c>
      <c r="N7" s="99" t="s">
        <v>69</v>
      </c>
      <c r="O7" s="141"/>
      <c r="P7" s="141"/>
      <c r="Q7" s="141"/>
      <c r="R7" s="141"/>
      <c r="S7" s="131"/>
    </row>
    <row r="8" spans="1:19" ht="18.75" customHeigh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19" ht="18.75" customHeight="1" x14ac:dyDescent="0.3">
      <c r="A9" s="100" t="s">
        <v>70</v>
      </c>
      <c r="B9" s="101" t="s">
        <v>71</v>
      </c>
      <c r="C9" s="12">
        <v>2436648.86</v>
      </c>
      <c r="D9" s="12">
        <v>2436648.86</v>
      </c>
      <c r="E9" s="12">
        <v>2436648.86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3">
      <c r="A10" s="102" t="s">
        <v>72</v>
      </c>
      <c r="B10" s="103" t="s">
        <v>71</v>
      </c>
      <c r="C10" s="12">
        <v>2436648.86</v>
      </c>
      <c r="D10" s="12">
        <v>2436648.86</v>
      </c>
      <c r="E10" s="12">
        <v>2436648.86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3">
      <c r="A11" s="132" t="s">
        <v>56</v>
      </c>
      <c r="B11" s="133"/>
      <c r="C11" s="12">
        <v>2436648.86</v>
      </c>
      <c r="D11" s="12">
        <v>2436648.86</v>
      </c>
      <c r="E11" s="12">
        <v>2436648.86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19">
    <mergeCell ref="A11:B11"/>
    <mergeCell ref="A5:A7"/>
    <mergeCell ref="B5:B7"/>
    <mergeCell ref="C5:C7"/>
    <mergeCell ref="D6:D7"/>
    <mergeCell ref="A3:S3"/>
    <mergeCell ref="A4:D4"/>
    <mergeCell ref="D5:N5"/>
    <mergeCell ref="O5:S5"/>
    <mergeCell ref="I6:N6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" type="noConversion"/>
  <printOptions horizontalCentered="1"/>
  <pageMargins left="0.39" right="0.39" top="0.51" bottom="0.51" header="0.31" footer="0.31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 x14ac:dyDescent="0.3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3">
      <c r="A2" s="2"/>
      <c r="B2" s="2"/>
      <c r="C2" s="2"/>
      <c r="D2" s="95"/>
      <c r="E2" s="2"/>
      <c r="F2" s="2"/>
      <c r="G2" s="2"/>
      <c r="H2" s="95"/>
      <c r="I2" s="2"/>
      <c r="J2" s="95"/>
      <c r="K2" s="2"/>
      <c r="L2" s="2"/>
      <c r="M2" s="2"/>
      <c r="N2" s="2"/>
      <c r="O2" s="21" t="s">
        <v>73</v>
      </c>
    </row>
    <row r="3" spans="1:15" ht="42" customHeight="1" x14ac:dyDescent="0.3">
      <c r="A3" s="113" t="str">
        <f>"2025"&amp;"年部门支出预算表"</f>
        <v>2025年部门支出预算表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8.75" customHeight="1" x14ac:dyDescent="0.35">
      <c r="A4" s="143" t="str">
        <f>"单位名称："&amp;"中国共产党云县委员会统一战线工作部"</f>
        <v>单位名称：中国共产党云县委员会统一战线工作部</v>
      </c>
      <c r="B4" s="144"/>
      <c r="C4" s="145"/>
      <c r="D4" s="146"/>
      <c r="E4" s="145"/>
      <c r="F4" s="145"/>
      <c r="G4" s="145"/>
      <c r="H4" s="146"/>
      <c r="I4" s="145"/>
      <c r="J4" s="146"/>
      <c r="K4" s="145"/>
      <c r="L4" s="145"/>
      <c r="M4" s="98"/>
      <c r="N4" s="98"/>
      <c r="O4" s="21" t="s">
        <v>1</v>
      </c>
    </row>
    <row r="5" spans="1:15" ht="18.75" customHeight="1" x14ac:dyDescent="0.3">
      <c r="A5" s="152" t="s">
        <v>74</v>
      </c>
      <c r="B5" s="152" t="s">
        <v>75</v>
      </c>
      <c r="C5" s="152" t="s">
        <v>56</v>
      </c>
      <c r="D5" s="117" t="s">
        <v>59</v>
      </c>
      <c r="E5" s="147" t="s">
        <v>76</v>
      </c>
      <c r="F5" s="148" t="s">
        <v>77</v>
      </c>
      <c r="G5" s="152" t="s">
        <v>60</v>
      </c>
      <c r="H5" s="152" t="s">
        <v>61</v>
      </c>
      <c r="I5" s="152" t="s">
        <v>78</v>
      </c>
      <c r="J5" s="117" t="s">
        <v>79</v>
      </c>
      <c r="K5" s="149"/>
      <c r="L5" s="149"/>
      <c r="M5" s="149"/>
      <c r="N5" s="149"/>
      <c r="O5" s="118"/>
    </row>
    <row r="6" spans="1:15" ht="30" customHeight="1" x14ac:dyDescent="0.3">
      <c r="A6" s="153"/>
      <c r="B6" s="153"/>
      <c r="C6" s="153"/>
      <c r="D6" s="35" t="s">
        <v>58</v>
      </c>
      <c r="E6" s="48" t="s">
        <v>76</v>
      </c>
      <c r="F6" s="48" t="s">
        <v>77</v>
      </c>
      <c r="G6" s="153"/>
      <c r="H6" s="153"/>
      <c r="I6" s="153"/>
      <c r="J6" s="35" t="s">
        <v>58</v>
      </c>
      <c r="K6" s="23" t="s">
        <v>80</v>
      </c>
      <c r="L6" s="23" t="s">
        <v>81</v>
      </c>
      <c r="M6" s="23" t="s">
        <v>82</v>
      </c>
      <c r="N6" s="23" t="s">
        <v>83</v>
      </c>
      <c r="O6" s="23" t="s">
        <v>84</v>
      </c>
    </row>
    <row r="7" spans="1:15" ht="18.75" customHeight="1" x14ac:dyDescent="0.3">
      <c r="A7" s="60">
        <v>1</v>
      </c>
      <c r="B7" s="60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15" ht="18.75" customHeight="1" x14ac:dyDescent="0.3">
      <c r="A8" s="68" t="s">
        <v>85</v>
      </c>
      <c r="B8" s="84" t="s">
        <v>86</v>
      </c>
      <c r="C8" s="12">
        <v>1882959.96</v>
      </c>
      <c r="D8" s="12">
        <v>1882959.96</v>
      </c>
      <c r="E8" s="12">
        <v>1782959.96</v>
      </c>
      <c r="F8" s="12">
        <v>100000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18.75" customHeight="1" x14ac:dyDescent="0.3">
      <c r="A9" s="96" t="s">
        <v>87</v>
      </c>
      <c r="B9" s="111" t="s">
        <v>88</v>
      </c>
      <c r="C9" s="12">
        <v>1882959.96</v>
      </c>
      <c r="D9" s="12">
        <v>1882959.96</v>
      </c>
      <c r="E9" s="12">
        <v>1782959.96</v>
      </c>
      <c r="F9" s="12">
        <v>100000</v>
      </c>
      <c r="G9" s="12"/>
      <c r="H9" s="12"/>
      <c r="I9" s="12"/>
      <c r="J9" s="12"/>
      <c r="K9" s="12"/>
      <c r="L9" s="12"/>
      <c r="M9" s="12"/>
      <c r="N9" s="12"/>
      <c r="O9" s="12"/>
    </row>
    <row r="10" spans="1:15" ht="18.75" customHeight="1" x14ac:dyDescent="0.3">
      <c r="A10" s="97" t="s">
        <v>89</v>
      </c>
      <c r="B10" s="112" t="s">
        <v>90</v>
      </c>
      <c r="C10" s="12">
        <v>1782959.96</v>
      </c>
      <c r="D10" s="12">
        <v>1782959.96</v>
      </c>
      <c r="E10" s="12">
        <v>1782959.96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8.75" customHeight="1" x14ac:dyDescent="0.3">
      <c r="A11" s="97" t="s">
        <v>91</v>
      </c>
      <c r="B11" s="112" t="s">
        <v>92</v>
      </c>
      <c r="C11" s="12">
        <v>100000</v>
      </c>
      <c r="D11" s="12">
        <v>100000</v>
      </c>
      <c r="E11" s="12"/>
      <c r="F11" s="12">
        <v>100000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8.75" customHeight="1" x14ac:dyDescent="0.3">
      <c r="A12" s="68" t="s">
        <v>93</v>
      </c>
      <c r="B12" s="84" t="s">
        <v>94</v>
      </c>
      <c r="C12" s="12">
        <v>280697.03999999998</v>
      </c>
      <c r="D12" s="12">
        <v>280697.03999999998</v>
      </c>
      <c r="E12" s="12">
        <v>280697.03999999998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.75" customHeight="1" x14ac:dyDescent="0.3">
      <c r="A13" s="96" t="s">
        <v>95</v>
      </c>
      <c r="B13" s="111" t="s">
        <v>96</v>
      </c>
      <c r="C13" s="12">
        <v>280697.03999999998</v>
      </c>
      <c r="D13" s="12">
        <v>280697.03999999998</v>
      </c>
      <c r="E13" s="12">
        <v>280697.03999999998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.75" customHeight="1" x14ac:dyDescent="0.3">
      <c r="A14" s="97" t="s">
        <v>97</v>
      </c>
      <c r="B14" s="112" t="s">
        <v>98</v>
      </c>
      <c r="C14" s="12">
        <v>64318.8</v>
      </c>
      <c r="D14" s="12">
        <v>64318.8</v>
      </c>
      <c r="E14" s="12">
        <v>64318.8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8.75" customHeight="1" x14ac:dyDescent="0.3">
      <c r="A15" s="97" t="s">
        <v>99</v>
      </c>
      <c r="B15" s="112" t="s">
        <v>100</v>
      </c>
      <c r="C15" s="12">
        <v>216378.23999999999</v>
      </c>
      <c r="D15" s="12">
        <v>216378.23999999999</v>
      </c>
      <c r="E15" s="12">
        <v>216378.23999999999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8.75" customHeight="1" x14ac:dyDescent="0.3">
      <c r="A16" s="68" t="s">
        <v>101</v>
      </c>
      <c r="B16" s="84" t="s">
        <v>102</v>
      </c>
      <c r="C16" s="12">
        <v>105524.18</v>
      </c>
      <c r="D16" s="12">
        <v>105524.18</v>
      </c>
      <c r="E16" s="12">
        <v>105524.18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8.75" customHeight="1" x14ac:dyDescent="0.3">
      <c r="A17" s="96" t="s">
        <v>103</v>
      </c>
      <c r="B17" s="111" t="s">
        <v>104</v>
      </c>
      <c r="C17" s="12">
        <v>105524.18</v>
      </c>
      <c r="D17" s="12">
        <v>105524.18</v>
      </c>
      <c r="E17" s="12">
        <v>105524.18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8.75" customHeight="1" x14ac:dyDescent="0.3">
      <c r="A18" s="97" t="s">
        <v>105</v>
      </c>
      <c r="B18" s="112" t="s">
        <v>106</v>
      </c>
      <c r="C18" s="12">
        <v>75830.559999999998</v>
      </c>
      <c r="D18" s="12">
        <v>75830.559999999998</v>
      </c>
      <c r="E18" s="12">
        <v>75830.559999999998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8.75" customHeight="1" x14ac:dyDescent="0.3">
      <c r="A19" s="97" t="s">
        <v>107</v>
      </c>
      <c r="B19" s="112" t="s">
        <v>108</v>
      </c>
      <c r="C19" s="12">
        <v>23254.49</v>
      </c>
      <c r="D19" s="12">
        <v>23254.49</v>
      </c>
      <c r="E19" s="12">
        <v>23254.49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8.75" customHeight="1" x14ac:dyDescent="0.3">
      <c r="A20" s="97" t="s">
        <v>109</v>
      </c>
      <c r="B20" s="112" t="s">
        <v>110</v>
      </c>
      <c r="C20" s="12">
        <v>6439.13</v>
      </c>
      <c r="D20" s="12">
        <v>6439.13</v>
      </c>
      <c r="E20" s="12">
        <v>6439.13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8.75" customHeight="1" x14ac:dyDescent="0.3">
      <c r="A21" s="68" t="s">
        <v>111</v>
      </c>
      <c r="B21" s="84" t="s">
        <v>112</v>
      </c>
      <c r="C21" s="12">
        <v>167467.68</v>
      </c>
      <c r="D21" s="12">
        <v>167467.68</v>
      </c>
      <c r="E21" s="12">
        <v>167467.68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8.75" customHeight="1" x14ac:dyDescent="0.3">
      <c r="A22" s="96" t="s">
        <v>113</v>
      </c>
      <c r="B22" s="111" t="s">
        <v>114</v>
      </c>
      <c r="C22" s="12">
        <v>167467.68</v>
      </c>
      <c r="D22" s="12">
        <v>167467.68</v>
      </c>
      <c r="E22" s="12">
        <v>167467.68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8.75" customHeight="1" x14ac:dyDescent="0.3">
      <c r="A23" s="97" t="s">
        <v>115</v>
      </c>
      <c r="B23" s="112" t="s">
        <v>116</v>
      </c>
      <c r="C23" s="12">
        <v>167467.68</v>
      </c>
      <c r="D23" s="12">
        <v>167467.68</v>
      </c>
      <c r="E23" s="12">
        <v>167467.68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8.75" customHeight="1" x14ac:dyDescent="0.3">
      <c r="A24" s="150" t="s">
        <v>117</v>
      </c>
      <c r="B24" s="151" t="s">
        <v>117</v>
      </c>
      <c r="C24" s="12">
        <v>2436648.86</v>
      </c>
      <c r="D24" s="12">
        <v>2436648.86</v>
      </c>
      <c r="E24" s="12">
        <v>2336648.86</v>
      </c>
      <c r="F24" s="12">
        <v>100000</v>
      </c>
      <c r="G24" s="12"/>
      <c r="H24" s="12"/>
      <c r="I24" s="12"/>
      <c r="J24" s="12"/>
      <c r="K24" s="12"/>
      <c r="L24" s="12"/>
      <c r="M24" s="12"/>
      <c r="N24" s="12"/>
      <c r="O24" s="12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honeticPr fontId="2" type="noConversion"/>
  <printOptions horizontalCentered="1"/>
  <pageMargins left="0.39" right="0.39" top="0.51" bottom="0.51" header="0.31" footer="0.31"/>
  <pageSetup paperSize="9" scale="5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 pane="bottomLeft"/>
    </sheetView>
  </sheetViews>
  <sheetFormatPr defaultColWidth="9.140625" defaultRowHeight="14.25" customHeight="1" x14ac:dyDescent="0.3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4.25" customHeight="1" x14ac:dyDescent="0.3">
      <c r="A1" s="1"/>
      <c r="B1" s="1"/>
      <c r="C1" s="1"/>
      <c r="D1" s="1"/>
    </row>
    <row r="2" spans="1:4" ht="15" customHeight="1" x14ac:dyDescent="0.3">
      <c r="A2" s="2"/>
      <c r="B2" s="2"/>
      <c r="C2" s="2"/>
      <c r="D2" s="21" t="s">
        <v>118</v>
      </c>
    </row>
    <row r="3" spans="1:4" ht="36" customHeight="1" x14ac:dyDescent="0.3">
      <c r="A3" s="113" t="str">
        <f>"2025"&amp;"年部门财政拨款收支预算总表"</f>
        <v>2025年部门财政拨款收支预算总表</v>
      </c>
      <c r="B3" s="154"/>
      <c r="C3" s="154"/>
      <c r="D3" s="154"/>
    </row>
    <row r="4" spans="1:4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56"/>
      <c r="C4" s="83"/>
      <c r="D4" s="21" t="s">
        <v>1</v>
      </c>
    </row>
    <row r="5" spans="1:4" ht="18.75" customHeight="1" x14ac:dyDescent="0.3">
      <c r="A5" s="117" t="s">
        <v>2</v>
      </c>
      <c r="B5" s="118"/>
      <c r="C5" s="117" t="s">
        <v>3</v>
      </c>
      <c r="D5" s="118"/>
    </row>
    <row r="6" spans="1:4" ht="18.75" customHeight="1" x14ac:dyDescent="0.3">
      <c r="A6" s="119" t="s">
        <v>4</v>
      </c>
      <c r="B6" s="157" t="str">
        <f t="shared" ref="B6:D6" si="0">"2025"&amp;"年预算数"</f>
        <v>2025年预算数</v>
      </c>
      <c r="C6" s="119" t="s">
        <v>119</v>
      </c>
      <c r="D6" s="157" t="str">
        <f t="shared" si="0"/>
        <v>2025年预算数</v>
      </c>
    </row>
    <row r="7" spans="1:4" ht="18.75" customHeight="1" x14ac:dyDescent="0.3">
      <c r="A7" s="120"/>
      <c r="B7" s="153"/>
      <c r="C7" s="120"/>
      <c r="D7" s="153"/>
    </row>
    <row r="8" spans="1:4" ht="18.75" customHeight="1" x14ac:dyDescent="0.3">
      <c r="A8" s="84" t="s">
        <v>120</v>
      </c>
      <c r="B8" s="12">
        <v>2436648.86</v>
      </c>
      <c r="C8" s="11" t="s">
        <v>121</v>
      </c>
      <c r="D8" s="12">
        <v>2436648.86</v>
      </c>
    </row>
    <row r="9" spans="1:4" ht="18.75" customHeight="1" x14ac:dyDescent="0.3">
      <c r="A9" s="85" t="s">
        <v>122</v>
      </c>
      <c r="B9" s="12">
        <v>2436648.86</v>
      </c>
      <c r="C9" s="11" t="s">
        <v>123</v>
      </c>
      <c r="D9" s="12">
        <v>1882959.96</v>
      </c>
    </row>
    <row r="10" spans="1:4" ht="18.75" customHeight="1" x14ac:dyDescent="0.3">
      <c r="A10" s="85" t="s">
        <v>124</v>
      </c>
      <c r="B10" s="12"/>
      <c r="C10" s="11" t="s">
        <v>125</v>
      </c>
      <c r="D10" s="12"/>
    </row>
    <row r="11" spans="1:4" ht="18.75" customHeight="1" x14ac:dyDescent="0.3">
      <c r="A11" s="85" t="s">
        <v>126</v>
      </c>
      <c r="B11" s="12"/>
      <c r="C11" s="11" t="s">
        <v>127</v>
      </c>
      <c r="D11" s="12"/>
    </row>
    <row r="12" spans="1:4" ht="18.75" customHeight="1" x14ac:dyDescent="0.3">
      <c r="A12" s="86" t="s">
        <v>128</v>
      </c>
      <c r="B12" s="12"/>
      <c r="C12" s="87" t="s">
        <v>129</v>
      </c>
      <c r="D12" s="12"/>
    </row>
    <row r="13" spans="1:4" ht="18.75" customHeight="1" x14ac:dyDescent="0.3">
      <c r="A13" s="88" t="s">
        <v>122</v>
      </c>
      <c r="B13" s="12"/>
      <c r="C13" s="89" t="s">
        <v>130</v>
      </c>
      <c r="D13" s="12"/>
    </row>
    <row r="14" spans="1:4" ht="18.75" customHeight="1" x14ac:dyDescent="0.3">
      <c r="A14" s="88" t="s">
        <v>124</v>
      </c>
      <c r="B14" s="12"/>
      <c r="C14" s="89" t="s">
        <v>131</v>
      </c>
      <c r="D14" s="12"/>
    </row>
    <row r="15" spans="1:4" ht="18.75" customHeight="1" x14ac:dyDescent="0.3">
      <c r="A15" s="88" t="s">
        <v>126</v>
      </c>
      <c r="B15" s="12"/>
      <c r="C15" s="89" t="s">
        <v>132</v>
      </c>
      <c r="D15" s="12"/>
    </row>
    <row r="16" spans="1:4" ht="18.75" customHeight="1" x14ac:dyDescent="0.3">
      <c r="A16" s="88" t="s">
        <v>26</v>
      </c>
      <c r="B16" s="12"/>
      <c r="C16" s="89" t="s">
        <v>133</v>
      </c>
      <c r="D16" s="12">
        <v>280697.03999999998</v>
      </c>
    </row>
    <row r="17" spans="1:4" ht="18.75" customHeight="1" x14ac:dyDescent="0.3">
      <c r="A17" s="88" t="s">
        <v>26</v>
      </c>
      <c r="B17" s="12" t="s">
        <v>26</v>
      </c>
      <c r="C17" s="89" t="s">
        <v>134</v>
      </c>
      <c r="D17" s="12">
        <v>105524.18</v>
      </c>
    </row>
    <row r="18" spans="1:4" ht="18.75" customHeight="1" x14ac:dyDescent="0.3">
      <c r="A18" s="90" t="s">
        <v>26</v>
      </c>
      <c r="B18" s="12" t="s">
        <v>26</v>
      </c>
      <c r="C18" s="89" t="s">
        <v>135</v>
      </c>
      <c r="D18" s="12"/>
    </row>
    <row r="19" spans="1:4" ht="18.75" customHeight="1" x14ac:dyDescent="0.3">
      <c r="A19" s="90" t="s">
        <v>26</v>
      </c>
      <c r="B19" s="12" t="s">
        <v>26</v>
      </c>
      <c r="C19" s="89" t="s">
        <v>136</v>
      </c>
      <c r="D19" s="12"/>
    </row>
    <row r="20" spans="1:4" ht="18.75" customHeight="1" x14ac:dyDescent="0.3">
      <c r="A20" s="91" t="s">
        <v>26</v>
      </c>
      <c r="B20" s="12" t="s">
        <v>26</v>
      </c>
      <c r="C20" s="89" t="s">
        <v>137</v>
      </c>
      <c r="D20" s="12"/>
    </row>
    <row r="21" spans="1:4" ht="18.75" customHeight="1" x14ac:dyDescent="0.3">
      <c r="A21" s="91" t="s">
        <v>26</v>
      </c>
      <c r="B21" s="12" t="s">
        <v>26</v>
      </c>
      <c r="C21" s="89" t="s">
        <v>138</v>
      </c>
      <c r="D21" s="12"/>
    </row>
    <row r="22" spans="1:4" ht="18.75" customHeight="1" x14ac:dyDescent="0.3">
      <c r="A22" s="91" t="s">
        <v>26</v>
      </c>
      <c r="B22" s="12" t="s">
        <v>26</v>
      </c>
      <c r="C22" s="89" t="s">
        <v>139</v>
      </c>
      <c r="D22" s="12"/>
    </row>
    <row r="23" spans="1:4" ht="18.75" customHeight="1" x14ac:dyDescent="0.3">
      <c r="A23" s="91" t="s">
        <v>26</v>
      </c>
      <c r="B23" s="12" t="s">
        <v>26</v>
      </c>
      <c r="C23" s="89" t="s">
        <v>140</v>
      </c>
      <c r="D23" s="12"/>
    </row>
    <row r="24" spans="1:4" ht="18.75" customHeight="1" x14ac:dyDescent="0.3">
      <c r="A24" s="91" t="s">
        <v>26</v>
      </c>
      <c r="B24" s="12" t="s">
        <v>26</v>
      </c>
      <c r="C24" s="89" t="s">
        <v>141</v>
      </c>
      <c r="D24" s="12"/>
    </row>
    <row r="25" spans="1:4" ht="18.75" customHeight="1" x14ac:dyDescent="0.3">
      <c r="A25" s="91" t="s">
        <v>26</v>
      </c>
      <c r="B25" s="12" t="s">
        <v>26</v>
      </c>
      <c r="C25" s="89" t="s">
        <v>142</v>
      </c>
      <c r="D25" s="12"/>
    </row>
    <row r="26" spans="1:4" ht="18.75" customHeight="1" x14ac:dyDescent="0.3">
      <c r="A26" s="91" t="s">
        <v>26</v>
      </c>
      <c r="B26" s="12" t="s">
        <v>26</v>
      </c>
      <c r="C26" s="89" t="s">
        <v>143</v>
      </c>
      <c r="D26" s="12"/>
    </row>
    <row r="27" spans="1:4" ht="18.75" customHeight="1" x14ac:dyDescent="0.3">
      <c r="A27" s="91" t="s">
        <v>26</v>
      </c>
      <c r="B27" s="12" t="s">
        <v>26</v>
      </c>
      <c r="C27" s="89" t="s">
        <v>144</v>
      </c>
      <c r="D27" s="12">
        <v>167467.68</v>
      </c>
    </row>
    <row r="28" spans="1:4" ht="18.75" customHeight="1" x14ac:dyDescent="0.3">
      <c r="A28" s="91" t="s">
        <v>26</v>
      </c>
      <c r="B28" s="12" t="s">
        <v>26</v>
      </c>
      <c r="C28" s="89" t="s">
        <v>145</v>
      </c>
      <c r="D28" s="12"/>
    </row>
    <row r="29" spans="1:4" ht="18.75" customHeight="1" x14ac:dyDescent="0.3">
      <c r="A29" s="91" t="s">
        <v>26</v>
      </c>
      <c r="B29" s="12" t="s">
        <v>26</v>
      </c>
      <c r="C29" s="89" t="s">
        <v>146</v>
      </c>
      <c r="D29" s="12"/>
    </row>
    <row r="30" spans="1:4" ht="18.75" customHeight="1" x14ac:dyDescent="0.3">
      <c r="A30" s="91" t="s">
        <v>26</v>
      </c>
      <c r="B30" s="12" t="s">
        <v>26</v>
      </c>
      <c r="C30" s="89" t="s">
        <v>147</v>
      </c>
      <c r="D30" s="12"/>
    </row>
    <row r="31" spans="1:4" ht="18.75" customHeight="1" x14ac:dyDescent="0.3">
      <c r="A31" s="91" t="s">
        <v>26</v>
      </c>
      <c r="B31" s="12" t="s">
        <v>26</v>
      </c>
      <c r="C31" s="89" t="s">
        <v>148</v>
      </c>
      <c r="D31" s="12"/>
    </row>
    <row r="32" spans="1:4" ht="18.75" customHeight="1" x14ac:dyDescent="0.3">
      <c r="A32" s="92" t="s">
        <v>26</v>
      </c>
      <c r="B32" s="12" t="s">
        <v>26</v>
      </c>
      <c r="C32" s="89" t="s">
        <v>149</v>
      </c>
      <c r="D32" s="12"/>
    </row>
    <row r="33" spans="1:4" ht="18.75" customHeight="1" x14ac:dyDescent="0.3">
      <c r="A33" s="92" t="s">
        <v>26</v>
      </c>
      <c r="B33" s="12" t="s">
        <v>26</v>
      </c>
      <c r="C33" s="89" t="s">
        <v>150</v>
      </c>
      <c r="D33" s="12"/>
    </row>
    <row r="34" spans="1:4" ht="18.75" customHeight="1" x14ac:dyDescent="0.3">
      <c r="A34" s="92" t="s">
        <v>26</v>
      </c>
      <c r="B34" s="12" t="s">
        <v>26</v>
      </c>
      <c r="C34" s="89" t="s">
        <v>151</v>
      </c>
      <c r="D34" s="12"/>
    </row>
    <row r="35" spans="1:4" ht="18.75" customHeight="1" x14ac:dyDescent="0.3">
      <c r="A35" s="92"/>
      <c r="B35" s="12"/>
      <c r="C35" s="89" t="s">
        <v>152</v>
      </c>
      <c r="D35" s="12"/>
    </row>
    <row r="36" spans="1:4" ht="18.75" customHeight="1" x14ac:dyDescent="0.3">
      <c r="A36" s="92" t="s">
        <v>26</v>
      </c>
      <c r="B36" s="12" t="s">
        <v>26</v>
      </c>
      <c r="C36" s="89" t="s">
        <v>153</v>
      </c>
      <c r="D36" s="12"/>
    </row>
    <row r="37" spans="1:4" ht="18.75" customHeight="1" x14ac:dyDescent="0.3">
      <c r="A37" s="28" t="s">
        <v>154</v>
      </c>
      <c r="B37" s="93">
        <v>2436648.86</v>
      </c>
      <c r="C37" s="94" t="s">
        <v>52</v>
      </c>
      <c r="D37" s="93">
        <v>2436648.86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" type="noConversion"/>
  <printOptions horizontalCentered="1"/>
  <pageMargins left="0.39" right="0.39" top="0.51" bottom="0.51" header="0.31" footer="0.31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 x14ac:dyDescent="0.3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4.2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D2" s="80"/>
      <c r="F2" s="30"/>
      <c r="G2" s="21" t="s">
        <v>155</v>
      </c>
    </row>
    <row r="3" spans="1:7" ht="39" customHeight="1" x14ac:dyDescent="0.3">
      <c r="A3" s="113" t="str">
        <f>"2025"&amp;"年一般公共预算支出预算表（按功能科目分类）"</f>
        <v>2025年一般公共预算支出预算表（按功能科目分类）</v>
      </c>
      <c r="B3" s="158"/>
      <c r="C3" s="158"/>
      <c r="D3" s="158"/>
      <c r="E3" s="158"/>
      <c r="F3" s="158"/>
      <c r="G3" s="158"/>
    </row>
    <row r="4" spans="1:7" ht="18" customHeight="1" x14ac:dyDescent="0.15">
      <c r="A4" s="159" t="str">
        <f>"单位名称："&amp;"中国共产党云县委员会统一战线工作部"</f>
        <v>单位名称：中国共产党云县委员会统一战线工作部</v>
      </c>
      <c r="B4" s="160"/>
      <c r="C4" s="146"/>
      <c r="D4" s="146"/>
      <c r="E4" s="146"/>
      <c r="F4" s="56"/>
      <c r="G4" s="21" t="s">
        <v>1</v>
      </c>
    </row>
    <row r="5" spans="1:7" ht="20.25" customHeight="1" x14ac:dyDescent="0.3">
      <c r="A5" s="161" t="s">
        <v>156</v>
      </c>
      <c r="B5" s="162"/>
      <c r="C5" s="157" t="s">
        <v>56</v>
      </c>
      <c r="D5" s="163" t="s">
        <v>76</v>
      </c>
      <c r="E5" s="149"/>
      <c r="F5" s="118"/>
      <c r="G5" s="166" t="s">
        <v>77</v>
      </c>
    </row>
    <row r="6" spans="1:7" ht="20.25" customHeight="1" x14ac:dyDescent="0.3">
      <c r="A6" s="81" t="s">
        <v>74</v>
      </c>
      <c r="B6" s="81" t="s">
        <v>75</v>
      </c>
      <c r="C6" s="120"/>
      <c r="D6" s="35" t="s">
        <v>58</v>
      </c>
      <c r="E6" s="35" t="s">
        <v>157</v>
      </c>
      <c r="F6" s="35" t="s">
        <v>158</v>
      </c>
      <c r="G6" s="167"/>
    </row>
    <row r="7" spans="1:7" ht="19.5" customHeight="1" x14ac:dyDescent="0.3">
      <c r="A7" s="81" t="s">
        <v>159</v>
      </c>
      <c r="B7" s="81" t="s">
        <v>160</v>
      </c>
      <c r="C7" s="81" t="s">
        <v>161</v>
      </c>
      <c r="D7" s="35">
        <v>4</v>
      </c>
      <c r="E7" s="82" t="s">
        <v>162</v>
      </c>
      <c r="F7" s="82" t="s">
        <v>163</v>
      </c>
      <c r="G7" s="81" t="s">
        <v>164</v>
      </c>
    </row>
    <row r="8" spans="1:7" ht="18" customHeight="1" x14ac:dyDescent="0.3">
      <c r="A8" s="19" t="s">
        <v>85</v>
      </c>
      <c r="B8" s="19" t="s">
        <v>86</v>
      </c>
      <c r="C8" s="12">
        <v>1882959.96</v>
      </c>
      <c r="D8" s="12">
        <v>1782959.96</v>
      </c>
      <c r="E8" s="12">
        <v>1626772.58</v>
      </c>
      <c r="F8" s="12">
        <v>156187.38</v>
      </c>
      <c r="G8" s="12">
        <v>100000</v>
      </c>
    </row>
    <row r="9" spans="1:7" ht="18" customHeight="1" x14ac:dyDescent="0.3">
      <c r="A9" s="61" t="s">
        <v>87</v>
      </c>
      <c r="B9" s="61" t="s">
        <v>88</v>
      </c>
      <c r="C9" s="12">
        <v>1882959.96</v>
      </c>
      <c r="D9" s="12">
        <v>1782959.96</v>
      </c>
      <c r="E9" s="12">
        <v>1626772.58</v>
      </c>
      <c r="F9" s="12">
        <v>156187.38</v>
      </c>
      <c r="G9" s="12">
        <v>100000</v>
      </c>
    </row>
    <row r="10" spans="1:7" ht="18" customHeight="1" x14ac:dyDescent="0.3">
      <c r="A10" s="62" t="s">
        <v>89</v>
      </c>
      <c r="B10" s="62" t="s">
        <v>90</v>
      </c>
      <c r="C10" s="12">
        <v>1782959.96</v>
      </c>
      <c r="D10" s="12">
        <v>1782959.96</v>
      </c>
      <c r="E10" s="12">
        <v>1626772.58</v>
      </c>
      <c r="F10" s="12">
        <v>156187.38</v>
      </c>
      <c r="G10" s="12"/>
    </row>
    <row r="11" spans="1:7" ht="18" customHeight="1" x14ac:dyDescent="0.3">
      <c r="A11" s="62" t="s">
        <v>91</v>
      </c>
      <c r="B11" s="62" t="s">
        <v>92</v>
      </c>
      <c r="C11" s="12">
        <v>100000</v>
      </c>
      <c r="D11" s="12"/>
      <c r="E11" s="12"/>
      <c r="F11" s="12"/>
      <c r="G11" s="12">
        <v>100000</v>
      </c>
    </row>
    <row r="12" spans="1:7" ht="18" customHeight="1" x14ac:dyDescent="0.3">
      <c r="A12" s="19" t="s">
        <v>93</v>
      </c>
      <c r="B12" s="19" t="s">
        <v>94</v>
      </c>
      <c r="C12" s="12">
        <v>280697.03999999998</v>
      </c>
      <c r="D12" s="12">
        <v>280697.03999999998</v>
      </c>
      <c r="E12" s="12">
        <v>280697.03999999998</v>
      </c>
      <c r="F12" s="12"/>
      <c r="G12" s="12"/>
    </row>
    <row r="13" spans="1:7" ht="18" customHeight="1" x14ac:dyDescent="0.3">
      <c r="A13" s="61" t="s">
        <v>95</v>
      </c>
      <c r="B13" s="61" t="s">
        <v>96</v>
      </c>
      <c r="C13" s="12">
        <v>280697.03999999998</v>
      </c>
      <c r="D13" s="12">
        <v>280697.03999999998</v>
      </c>
      <c r="E13" s="12">
        <v>280697.03999999998</v>
      </c>
      <c r="F13" s="12"/>
      <c r="G13" s="12"/>
    </row>
    <row r="14" spans="1:7" ht="18" customHeight="1" x14ac:dyDescent="0.3">
      <c r="A14" s="62" t="s">
        <v>97</v>
      </c>
      <c r="B14" s="62" t="s">
        <v>98</v>
      </c>
      <c r="C14" s="12">
        <v>64318.8</v>
      </c>
      <c r="D14" s="12">
        <v>64318.8</v>
      </c>
      <c r="E14" s="12">
        <v>64318.8</v>
      </c>
      <c r="F14" s="12"/>
      <c r="G14" s="12"/>
    </row>
    <row r="15" spans="1:7" ht="18" customHeight="1" x14ac:dyDescent="0.3">
      <c r="A15" s="62" t="s">
        <v>99</v>
      </c>
      <c r="B15" s="62" t="s">
        <v>100</v>
      </c>
      <c r="C15" s="12">
        <v>216378.23999999999</v>
      </c>
      <c r="D15" s="12">
        <v>216378.23999999999</v>
      </c>
      <c r="E15" s="12">
        <v>216378.23999999999</v>
      </c>
      <c r="F15" s="12"/>
      <c r="G15" s="12"/>
    </row>
    <row r="16" spans="1:7" ht="18" customHeight="1" x14ac:dyDescent="0.3">
      <c r="A16" s="19" t="s">
        <v>101</v>
      </c>
      <c r="B16" s="19" t="s">
        <v>102</v>
      </c>
      <c r="C16" s="12">
        <v>105524.18</v>
      </c>
      <c r="D16" s="12">
        <v>105524.18</v>
      </c>
      <c r="E16" s="12">
        <v>105524.18</v>
      </c>
      <c r="F16" s="12"/>
      <c r="G16" s="12"/>
    </row>
    <row r="17" spans="1:7" ht="18" customHeight="1" x14ac:dyDescent="0.3">
      <c r="A17" s="61" t="s">
        <v>103</v>
      </c>
      <c r="B17" s="61" t="s">
        <v>104</v>
      </c>
      <c r="C17" s="12">
        <v>105524.18</v>
      </c>
      <c r="D17" s="12">
        <v>105524.18</v>
      </c>
      <c r="E17" s="12">
        <v>105524.18</v>
      </c>
      <c r="F17" s="12"/>
      <c r="G17" s="12"/>
    </row>
    <row r="18" spans="1:7" ht="18" customHeight="1" x14ac:dyDescent="0.3">
      <c r="A18" s="62" t="s">
        <v>105</v>
      </c>
      <c r="B18" s="62" t="s">
        <v>106</v>
      </c>
      <c r="C18" s="12">
        <v>75830.559999999998</v>
      </c>
      <c r="D18" s="12">
        <v>75830.559999999998</v>
      </c>
      <c r="E18" s="12">
        <v>75830.559999999998</v>
      </c>
      <c r="F18" s="12"/>
      <c r="G18" s="12"/>
    </row>
    <row r="19" spans="1:7" ht="18" customHeight="1" x14ac:dyDescent="0.3">
      <c r="A19" s="62" t="s">
        <v>107</v>
      </c>
      <c r="B19" s="62" t="s">
        <v>108</v>
      </c>
      <c r="C19" s="12">
        <v>23254.49</v>
      </c>
      <c r="D19" s="12">
        <v>23254.49</v>
      </c>
      <c r="E19" s="12">
        <v>23254.49</v>
      </c>
      <c r="F19" s="12"/>
      <c r="G19" s="12"/>
    </row>
    <row r="20" spans="1:7" ht="18" customHeight="1" x14ac:dyDescent="0.3">
      <c r="A20" s="62" t="s">
        <v>109</v>
      </c>
      <c r="B20" s="62" t="s">
        <v>110</v>
      </c>
      <c r="C20" s="12">
        <v>6439.13</v>
      </c>
      <c r="D20" s="12">
        <v>6439.13</v>
      </c>
      <c r="E20" s="12">
        <v>6439.13</v>
      </c>
      <c r="F20" s="12"/>
      <c r="G20" s="12"/>
    </row>
    <row r="21" spans="1:7" ht="18" customHeight="1" x14ac:dyDescent="0.3">
      <c r="A21" s="19" t="s">
        <v>111</v>
      </c>
      <c r="B21" s="19" t="s">
        <v>112</v>
      </c>
      <c r="C21" s="12">
        <v>167467.68</v>
      </c>
      <c r="D21" s="12">
        <v>167467.68</v>
      </c>
      <c r="E21" s="12">
        <v>167467.68</v>
      </c>
      <c r="F21" s="12"/>
      <c r="G21" s="12"/>
    </row>
    <row r="22" spans="1:7" ht="18" customHeight="1" x14ac:dyDescent="0.3">
      <c r="A22" s="61" t="s">
        <v>113</v>
      </c>
      <c r="B22" s="61" t="s">
        <v>114</v>
      </c>
      <c r="C22" s="12">
        <v>167467.68</v>
      </c>
      <c r="D22" s="12">
        <v>167467.68</v>
      </c>
      <c r="E22" s="12">
        <v>167467.68</v>
      </c>
      <c r="F22" s="12"/>
      <c r="G22" s="12"/>
    </row>
    <row r="23" spans="1:7" ht="18" customHeight="1" x14ac:dyDescent="0.3">
      <c r="A23" s="62" t="s">
        <v>115</v>
      </c>
      <c r="B23" s="62" t="s">
        <v>116</v>
      </c>
      <c r="C23" s="12">
        <v>167467.68</v>
      </c>
      <c r="D23" s="12">
        <v>167467.68</v>
      </c>
      <c r="E23" s="12">
        <v>167467.68</v>
      </c>
      <c r="F23" s="12"/>
      <c r="G23" s="12"/>
    </row>
    <row r="24" spans="1:7" ht="18" customHeight="1" x14ac:dyDescent="0.3">
      <c r="A24" s="164" t="s">
        <v>117</v>
      </c>
      <c r="B24" s="165" t="s">
        <v>117</v>
      </c>
      <c r="C24" s="12">
        <v>2436648.86</v>
      </c>
      <c r="D24" s="12">
        <v>2336648.86</v>
      </c>
      <c r="E24" s="12">
        <v>2180461.48</v>
      </c>
      <c r="F24" s="12">
        <v>156187.38</v>
      </c>
      <c r="G24" s="12">
        <v>100000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honeticPr fontId="2" type="noConversion"/>
  <printOptions horizontalCentered="1"/>
  <pageMargins left="0.39" right="0.39" top="0.57999999999999996" bottom="0.57999999999999996" header="0.5" footer="0.5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 pane="bottomLeft"/>
    </sheetView>
  </sheetViews>
  <sheetFormatPr defaultColWidth="9.140625" defaultRowHeight="14.25" customHeight="1" x14ac:dyDescent="0.3"/>
  <cols>
    <col min="1" max="1" width="23.5703125" customWidth="1"/>
    <col min="2" max="7" width="22.85546875" customWidth="1"/>
  </cols>
  <sheetData>
    <row r="1" spans="1:7" ht="14.25" customHeight="1" x14ac:dyDescent="0.3">
      <c r="A1" s="70"/>
      <c r="B1" s="70"/>
      <c r="C1" s="70"/>
      <c r="D1" s="70"/>
      <c r="E1" s="70"/>
      <c r="F1" s="70"/>
      <c r="G1" s="70"/>
    </row>
    <row r="2" spans="1:7" ht="15" customHeight="1" x14ac:dyDescent="0.15">
      <c r="A2" s="71"/>
      <c r="B2" s="72"/>
      <c r="C2" s="73"/>
      <c r="D2" s="32"/>
      <c r="G2" s="46" t="s">
        <v>165</v>
      </c>
    </row>
    <row r="3" spans="1:7" ht="39" customHeight="1" x14ac:dyDescent="0.3">
      <c r="A3" s="121" t="str">
        <f>"2025"&amp;"年“三公”经费支出预算表"</f>
        <v>2025年“三公”经费支出预算表</v>
      </c>
      <c r="B3" s="168"/>
      <c r="C3" s="168"/>
      <c r="D3" s="168"/>
      <c r="E3" s="168"/>
      <c r="F3" s="168"/>
      <c r="G3" s="168"/>
    </row>
    <row r="4" spans="1:7" ht="18.75" customHeight="1" x14ac:dyDescent="0.15">
      <c r="A4" s="115" t="str">
        <f>"单位名称："&amp;"中国共产党云县委员会统一战线工作部"</f>
        <v>单位名称：中国共产党云县委员会统一战线工作部</v>
      </c>
      <c r="B4" s="169"/>
      <c r="C4" s="170"/>
      <c r="D4" s="145"/>
      <c r="E4" s="16"/>
      <c r="G4" s="46" t="s">
        <v>166</v>
      </c>
    </row>
    <row r="5" spans="1:7" ht="18.75" customHeight="1" x14ac:dyDescent="0.3">
      <c r="A5" s="152" t="s">
        <v>167</v>
      </c>
      <c r="B5" s="152" t="s">
        <v>168</v>
      </c>
      <c r="C5" s="119" t="s">
        <v>169</v>
      </c>
      <c r="D5" s="117" t="s">
        <v>170</v>
      </c>
      <c r="E5" s="149"/>
      <c r="F5" s="118"/>
      <c r="G5" s="119" t="s">
        <v>171</v>
      </c>
    </row>
    <row r="6" spans="1:7" ht="18.75" customHeight="1" x14ac:dyDescent="0.3">
      <c r="A6" s="171"/>
      <c r="B6" s="173"/>
      <c r="C6" s="120"/>
      <c r="D6" s="35" t="s">
        <v>58</v>
      </c>
      <c r="E6" s="35" t="s">
        <v>172</v>
      </c>
      <c r="F6" s="35" t="s">
        <v>173</v>
      </c>
      <c r="G6" s="120"/>
    </row>
    <row r="7" spans="1:7" ht="18.75" customHeight="1" x14ac:dyDescent="0.3">
      <c r="A7" s="172" t="s">
        <v>56</v>
      </c>
      <c r="B7" s="75">
        <v>1</v>
      </c>
      <c r="C7" s="76">
        <v>2</v>
      </c>
      <c r="D7" s="77">
        <v>3</v>
      </c>
      <c r="E7" s="77">
        <v>4</v>
      </c>
      <c r="F7" s="77">
        <v>5</v>
      </c>
      <c r="G7" s="76">
        <v>6</v>
      </c>
    </row>
    <row r="8" spans="1:7" ht="18.75" customHeight="1" x14ac:dyDescent="0.3">
      <c r="A8" s="74" t="s">
        <v>56</v>
      </c>
      <c r="B8" s="78">
        <v>5000</v>
      </c>
      <c r="C8" s="78"/>
      <c r="D8" s="78"/>
      <c r="E8" s="78"/>
      <c r="F8" s="78"/>
      <c r="G8" s="78">
        <v>5000</v>
      </c>
    </row>
    <row r="9" spans="1:7" ht="18.75" customHeight="1" x14ac:dyDescent="0.3">
      <c r="A9" s="79" t="s">
        <v>174</v>
      </c>
      <c r="B9" s="78"/>
      <c r="C9" s="78"/>
      <c r="D9" s="78"/>
      <c r="E9" s="78"/>
      <c r="F9" s="78"/>
      <c r="G9" s="78"/>
    </row>
    <row r="10" spans="1:7" ht="18.75" customHeight="1" x14ac:dyDescent="0.3">
      <c r="A10" s="79" t="s">
        <v>175</v>
      </c>
      <c r="B10" s="78">
        <v>5000</v>
      </c>
      <c r="C10" s="78"/>
      <c r="D10" s="78"/>
      <c r="E10" s="78"/>
      <c r="F10" s="78"/>
      <c r="G10" s="78">
        <v>5000</v>
      </c>
    </row>
    <row r="11" spans="1:7" ht="18.75" customHeight="1" x14ac:dyDescent="0.3">
      <c r="A11" s="79" t="s">
        <v>176</v>
      </c>
      <c r="B11" s="78"/>
      <c r="C11" s="78"/>
      <c r="D11" s="78"/>
      <c r="E11" s="78"/>
      <c r="F11" s="78"/>
      <c r="G11" s="78"/>
    </row>
    <row r="12" spans="1:7" ht="18.75" customHeight="1" x14ac:dyDescent="0.3">
      <c r="A12" s="79" t="s">
        <v>177</v>
      </c>
      <c r="B12" s="78"/>
      <c r="C12" s="78"/>
      <c r="D12" s="78"/>
      <c r="E12" s="78"/>
      <c r="F12" s="78"/>
      <c r="G12" s="78"/>
    </row>
  </sheetData>
  <mergeCells count="7">
    <mergeCell ref="A3:G3"/>
    <mergeCell ref="A4:D4"/>
    <mergeCell ref="D5:F5"/>
    <mergeCell ref="A5:A7"/>
    <mergeCell ref="B5:B6"/>
    <mergeCell ref="C5:C6"/>
    <mergeCell ref="G5:G6"/>
  </mergeCells>
  <phoneticPr fontId="2" type="noConversion"/>
  <printOptions horizontalCentered="1"/>
  <pageMargins left="0.39" right="0.39" top="0.57999999999999996" bottom="0.57999999999999996" header="0.51" footer="0.51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39"/>
  <sheetViews>
    <sheetView showZeros="0" workbookViewId="0">
      <pane ySplit="1" topLeftCell="A4" activePane="bottomLeft" state="frozen"/>
      <selection pane="bottomLeft" sqref="A1 A1 A1 A1 A1 A1 A1 A1 A1 A1 A1 A1 A1 A1 A1 A1 A1 A1 A1 A1 A1 A1 A1"/>
    </sheetView>
  </sheetViews>
  <sheetFormatPr defaultColWidth="9.140625" defaultRowHeight="14.25" customHeight="1" x14ac:dyDescent="0.3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15">
      <c r="B2" s="65"/>
      <c r="D2" s="66"/>
      <c r="E2" s="66"/>
      <c r="F2" s="66"/>
      <c r="G2" s="66"/>
      <c r="H2" s="36"/>
      <c r="I2" s="36"/>
      <c r="J2" s="36"/>
      <c r="K2" s="36"/>
      <c r="L2" s="36"/>
      <c r="M2" s="36"/>
      <c r="N2" s="16"/>
      <c r="O2" s="16"/>
      <c r="P2" s="16"/>
      <c r="Q2" s="36"/>
      <c r="U2" s="65"/>
      <c r="W2" s="20" t="s">
        <v>178</v>
      </c>
    </row>
    <row r="3" spans="1:23" ht="39.75" customHeight="1" x14ac:dyDescent="0.3">
      <c r="A3" s="121" t="str">
        <f>"2025"&amp;"年部门基本支出预算表"</f>
        <v>2025年部门基本支出预算表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74"/>
      <c r="O3" s="174"/>
      <c r="P3" s="174"/>
      <c r="Q3" s="168"/>
      <c r="R3" s="168"/>
      <c r="S3" s="168"/>
      <c r="T3" s="168"/>
      <c r="U3" s="168"/>
      <c r="V3" s="168"/>
      <c r="W3" s="168"/>
    </row>
    <row r="4" spans="1:23" ht="18.75" customHeight="1" x14ac:dyDescent="0.15">
      <c r="A4" s="155" t="str">
        <f>"单位名称："&amp;"中国共产党云县委员会统一战线工作部"</f>
        <v>单位名称：中国共产党云县委员会统一战线工作部</v>
      </c>
      <c r="B4" s="175"/>
      <c r="C4" s="175"/>
      <c r="D4" s="175"/>
      <c r="E4" s="175"/>
      <c r="F4" s="175"/>
      <c r="G4" s="175"/>
      <c r="H4" s="38"/>
      <c r="I4" s="38"/>
      <c r="J4" s="38"/>
      <c r="K4" s="38"/>
      <c r="L4" s="38"/>
      <c r="M4" s="38"/>
      <c r="N4" s="49"/>
      <c r="O4" s="49"/>
      <c r="P4" s="49"/>
      <c r="Q4" s="38"/>
      <c r="U4" s="65"/>
      <c r="W4" s="20" t="s">
        <v>166</v>
      </c>
    </row>
    <row r="5" spans="1:23" ht="18" customHeight="1" x14ac:dyDescent="0.3">
      <c r="A5" s="152" t="s">
        <v>179</v>
      </c>
      <c r="B5" s="152" t="s">
        <v>180</v>
      </c>
      <c r="C5" s="152" t="s">
        <v>181</v>
      </c>
      <c r="D5" s="152" t="s">
        <v>182</v>
      </c>
      <c r="E5" s="152" t="s">
        <v>183</v>
      </c>
      <c r="F5" s="152" t="s">
        <v>184</v>
      </c>
      <c r="G5" s="152" t="s">
        <v>185</v>
      </c>
      <c r="H5" s="163" t="s">
        <v>186</v>
      </c>
      <c r="I5" s="176" t="s">
        <v>186</v>
      </c>
      <c r="J5" s="176"/>
      <c r="K5" s="176"/>
      <c r="L5" s="176"/>
      <c r="M5" s="176"/>
      <c r="N5" s="149"/>
      <c r="O5" s="149"/>
      <c r="P5" s="149"/>
      <c r="Q5" s="147" t="s">
        <v>62</v>
      </c>
      <c r="R5" s="176" t="s">
        <v>79</v>
      </c>
      <c r="S5" s="176"/>
      <c r="T5" s="176"/>
      <c r="U5" s="176"/>
      <c r="V5" s="176"/>
      <c r="W5" s="177"/>
    </row>
    <row r="6" spans="1:23" ht="18" customHeight="1" x14ac:dyDescent="0.3">
      <c r="A6" s="181"/>
      <c r="B6" s="184"/>
      <c r="C6" s="181"/>
      <c r="D6" s="181"/>
      <c r="E6" s="181"/>
      <c r="F6" s="181"/>
      <c r="G6" s="181"/>
      <c r="H6" s="157" t="s">
        <v>187</v>
      </c>
      <c r="I6" s="163" t="s">
        <v>59</v>
      </c>
      <c r="J6" s="176"/>
      <c r="K6" s="176"/>
      <c r="L6" s="176"/>
      <c r="M6" s="177"/>
      <c r="N6" s="117" t="s">
        <v>188</v>
      </c>
      <c r="O6" s="149"/>
      <c r="P6" s="118"/>
      <c r="Q6" s="152" t="s">
        <v>62</v>
      </c>
      <c r="R6" s="163" t="s">
        <v>79</v>
      </c>
      <c r="S6" s="147" t="s">
        <v>65</v>
      </c>
      <c r="T6" s="176" t="s">
        <v>79</v>
      </c>
      <c r="U6" s="147" t="s">
        <v>67</v>
      </c>
      <c r="V6" s="147" t="s">
        <v>68</v>
      </c>
      <c r="W6" s="148" t="s">
        <v>69</v>
      </c>
    </row>
    <row r="7" spans="1:23" ht="18.75" customHeight="1" x14ac:dyDescent="0.3">
      <c r="A7" s="182"/>
      <c r="B7" s="182"/>
      <c r="C7" s="182"/>
      <c r="D7" s="182"/>
      <c r="E7" s="182"/>
      <c r="F7" s="182"/>
      <c r="G7" s="182"/>
      <c r="H7" s="182"/>
      <c r="I7" s="185" t="s">
        <v>189</v>
      </c>
      <c r="J7" s="152" t="s">
        <v>190</v>
      </c>
      <c r="K7" s="152" t="s">
        <v>191</v>
      </c>
      <c r="L7" s="152" t="s">
        <v>192</v>
      </c>
      <c r="M7" s="152" t="s">
        <v>193</v>
      </c>
      <c r="N7" s="152" t="s">
        <v>59</v>
      </c>
      <c r="O7" s="152" t="s">
        <v>60</v>
      </c>
      <c r="P7" s="152" t="s">
        <v>61</v>
      </c>
      <c r="Q7" s="182"/>
      <c r="R7" s="152" t="s">
        <v>58</v>
      </c>
      <c r="S7" s="152" t="s">
        <v>65</v>
      </c>
      <c r="T7" s="152" t="s">
        <v>194</v>
      </c>
      <c r="U7" s="152" t="s">
        <v>67</v>
      </c>
      <c r="V7" s="152" t="s">
        <v>68</v>
      </c>
      <c r="W7" s="152" t="s">
        <v>69</v>
      </c>
    </row>
    <row r="8" spans="1:23" ht="37.5" customHeight="1" x14ac:dyDescent="0.3">
      <c r="A8" s="183"/>
      <c r="B8" s="183"/>
      <c r="C8" s="183"/>
      <c r="D8" s="183"/>
      <c r="E8" s="183"/>
      <c r="F8" s="183"/>
      <c r="G8" s="183"/>
      <c r="H8" s="183"/>
      <c r="I8" s="186"/>
      <c r="J8" s="171" t="s">
        <v>195</v>
      </c>
      <c r="K8" s="171" t="s">
        <v>191</v>
      </c>
      <c r="L8" s="171" t="s">
        <v>192</v>
      </c>
      <c r="M8" s="171" t="s">
        <v>193</v>
      </c>
      <c r="N8" s="171" t="s">
        <v>191</v>
      </c>
      <c r="O8" s="171" t="s">
        <v>192</v>
      </c>
      <c r="P8" s="171" t="s">
        <v>193</v>
      </c>
      <c r="Q8" s="171" t="s">
        <v>62</v>
      </c>
      <c r="R8" s="171" t="s">
        <v>58</v>
      </c>
      <c r="S8" s="171" t="s">
        <v>65</v>
      </c>
      <c r="T8" s="171" t="s">
        <v>194</v>
      </c>
      <c r="U8" s="171" t="s">
        <v>67</v>
      </c>
      <c r="V8" s="171" t="s">
        <v>68</v>
      </c>
      <c r="W8" s="171" t="s">
        <v>69</v>
      </c>
    </row>
    <row r="9" spans="1:23" ht="19.5" customHeight="1" x14ac:dyDescent="0.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67">
        <v>12</v>
      </c>
      <c r="M9" s="67">
        <v>13</v>
      </c>
      <c r="N9" s="67">
        <v>14</v>
      </c>
      <c r="O9" s="67">
        <v>15</v>
      </c>
      <c r="P9" s="67">
        <v>16</v>
      </c>
      <c r="Q9" s="67">
        <v>17</v>
      </c>
      <c r="R9" s="67">
        <v>18</v>
      </c>
      <c r="S9" s="67">
        <v>19</v>
      </c>
      <c r="T9" s="67">
        <v>20</v>
      </c>
      <c r="U9" s="67">
        <v>21</v>
      </c>
      <c r="V9" s="67">
        <v>22</v>
      </c>
      <c r="W9" s="67">
        <v>23</v>
      </c>
    </row>
    <row r="10" spans="1:23" ht="21" customHeight="1" x14ac:dyDescent="0.3">
      <c r="A10" s="68" t="s">
        <v>71</v>
      </c>
      <c r="B10" s="68"/>
      <c r="C10" s="68"/>
      <c r="D10" s="68"/>
      <c r="E10" s="68"/>
      <c r="F10" s="68"/>
      <c r="G10" s="68"/>
      <c r="H10" s="12">
        <v>2336648.86</v>
      </c>
      <c r="I10" s="12">
        <v>2336648.86</v>
      </c>
      <c r="J10" s="12"/>
      <c r="K10" s="12"/>
      <c r="L10" s="12">
        <v>2336648.86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21" customHeight="1" x14ac:dyDescent="0.3">
      <c r="A11" s="69" t="s">
        <v>71</v>
      </c>
      <c r="B11" s="10"/>
      <c r="C11" s="10"/>
      <c r="D11" s="10"/>
      <c r="E11" s="10"/>
      <c r="F11" s="10"/>
      <c r="G11" s="10"/>
      <c r="H11" s="12">
        <v>2336648.86</v>
      </c>
      <c r="I11" s="12">
        <v>2336648.86</v>
      </c>
      <c r="J11" s="12"/>
      <c r="K11" s="12"/>
      <c r="L11" s="12">
        <v>2336648.86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1" customHeight="1" x14ac:dyDescent="0.3">
      <c r="A12" s="14"/>
      <c r="B12" s="10" t="s">
        <v>196</v>
      </c>
      <c r="C12" s="10" t="s">
        <v>197</v>
      </c>
      <c r="D12" s="10" t="s">
        <v>89</v>
      </c>
      <c r="E12" s="10" t="s">
        <v>90</v>
      </c>
      <c r="F12" s="10" t="s">
        <v>198</v>
      </c>
      <c r="G12" s="10" t="s">
        <v>199</v>
      </c>
      <c r="H12" s="12">
        <v>155172</v>
      </c>
      <c r="I12" s="12">
        <v>155172</v>
      </c>
      <c r="J12" s="12"/>
      <c r="K12" s="12"/>
      <c r="L12" s="12">
        <v>155172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1" customHeight="1" x14ac:dyDescent="0.3">
      <c r="A13" s="14"/>
      <c r="B13" s="10" t="s">
        <v>200</v>
      </c>
      <c r="C13" s="10" t="s">
        <v>201</v>
      </c>
      <c r="D13" s="10" t="s">
        <v>89</v>
      </c>
      <c r="E13" s="10" t="s">
        <v>90</v>
      </c>
      <c r="F13" s="10" t="s">
        <v>198</v>
      </c>
      <c r="G13" s="10" t="s">
        <v>199</v>
      </c>
      <c r="H13" s="12">
        <v>470856</v>
      </c>
      <c r="I13" s="12">
        <v>470856</v>
      </c>
      <c r="J13" s="12"/>
      <c r="K13" s="12"/>
      <c r="L13" s="12">
        <v>470856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1" customHeight="1" x14ac:dyDescent="0.3">
      <c r="A14" s="14"/>
      <c r="B14" s="10" t="s">
        <v>200</v>
      </c>
      <c r="C14" s="10" t="s">
        <v>201</v>
      </c>
      <c r="D14" s="10" t="s">
        <v>89</v>
      </c>
      <c r="E14" s="10" t="s">
        <v>90</v>
      </c>
      <c r="F14" s="10" t="s">
        <v>202</v>
      </c>
      <c r="G14" s="10" t="s">
        <v>203</v>
      </c>
      <c r="H14" s="12">
        <v>409560</v>
      </c>
      <c r="I14" s="12">
        <v>409560</v>
      </c>
      <c r="J14" s="12"/>
      <c r="K14" s="12"/>
      <c r="L14" s="12">
        <v>409560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1" customHeight="1" x14ac:dyDescent="0.3">
      <c r="A15" s="14"/>
      <c r="B15" s="10" t="s">
        <v>196</v>
      </c>
      <c r="C15" s="10" t="s">
        <v>197</v>
      </c>
      <c r="D15" s="10" t="s">
        <v>89</v>
      </c>
      <c r="E15" s="10" t="s">
        <v>90</v>
      </c>
      <c r="F15" s="10" t="s">
        <v>202</v>
      </c>
      <c r="G15" s="10" t="s">
        <v>203</v>
      </c>
      <c r="H15" s="12">
        <v>11880</v>
      </c>
      <c r="I15" s="12">
        <v>11880</v>
      </c>
      <c r="J15" s="12"/>
      <c r="K15" s="12"/>
      <c r="L15" s="12">
        <v>11880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1" customHeight="1" x14ac:dyDescent="0.3">
      <c r="A16" s="14"/>
      <c r="B16" s="10" t="s">
        <v>200</v>
      </c>
      <c r="C16" s="10" t="s">
        <v>201</v>
      </c>
      <c r="D16" s="10" t="s">
        <v>89</v>
      </c>
      <c r="E16" s="10" t="s">
        <v>90</v>
      </c>
      <c r="F16" s="10" t="s">
        <v>202</v>
      </c>
      <c r="G16" s="10" t="s">
        <v>203</v>
      </c>
      <c r="H16" s="12">
        <v>112500</v>
      </c>
      <c r="I16" s="12">
        <v>112500</v>
      </c>
      <c r="J16" s="12"/>
      <c r="K16" s="12"/>
      <c r="L16" s="12">
        <v>112500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21" customHeight="1" x14ac:dyDescent="0.3">
      <c r="A17" s="14"/>
      <c r="B17" s="10" t="s">
        <v>204</v>
      </c>
      <c r="C17" s="10" t="s">
        <v>205</v>
      </c>
      <c r="D17" s="10" t="s">
        <v>89</v>
      </c>
      <c r="E17" s="10" t="s">
        <v>90</v>
      </c>
      <c r="F17" s="10" t="s">
        <v>206</v>
      </c>
      <c r="G17" s="10" t="s">
        <v>207</v>
      </c>
      <c r="H17" s="12">
        <v>187620</v>
      </c>
      <c r="I17" s="12">
        <v>187620</v>
      </c>
      <c r="J17" s="12"/>
      <c r="K17" s="12"/>
      <c r="L17" s="12">
        <v>187620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21" customHeight="1" x14ac:dyDescent="0.3">
      <c r="A18" s="14"/>
      <c r="B18" s="10" t="s">
        <v>200</v>
      </c>
      <c r="C18" s="10" t="s">
        <v>201</v>
      </c>
      <c r="D18" s="10" t="s">
        <v>89</v>
      </c>
      <c r="E18" s="10" t="s">
        <v>90</v>
      </c>
      <c r="F18" s="10" t="s">
        <v>206</v>
      </c>
      <c r="G18" s="10" t="s">
        <v>207</v>
      </c>
      <c r="H18" s="12">
        <v>39238</v>
      </c>
      <c r="I18" s="12">
        <v>39238</v>
      </c>
      <c r="J18" s="12"/>
      <c r="K18" s="12"/>
      <c r="L18" s="12">
        <v>39238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21" customHeight="1" x14ac:dyDescent="0.3">
      <c r="A19" s="14"/>
      <c r="B19" s="10" t="s">
        <v>200</v>
      </c>
      <c r="C19" s="10" t="s">
        <v>201</v>
      </c>
      <c r="D19" s="10" t="s">
        <v>89</v>
      </c>
      <c r="E19" s="10" t="s">
        <v>90</v>
      </c>
      <c r="F19" s="10" t="s">
        <v>206</v>
      </c>
      <c r="G19" s="10" t="s">
        <v>207</v>
      </c>
      <c r="H19" s="12">
        <v>4500</v>
      </c>
      <c r="I19" s="12">
        <v>4500</v>
      </c>
      <c r="J19" s="12"/>
      <c r="K19" s="12"/>
      <c r="L19" s="12">
        <v>4500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1" customHeight="1" x14ac:dyDescent="0.3">
      <c r="A20" s="14"/>
      <c r="B20" s="10" t="s">
        <v>208</v>
      </c>
      <c r="C20" s="10" t="s">
        <v>209</v>
      </c>
      <c r="D20" s="10" t="s">
        <v>89</v>
      </c>
      <c r="E20" s="10" t="s">
        <v>90</v>
      </c>
      <c r="F20" s="10" t="s">
        <v>210</v>
      </c>
      <c r="G20" s="10" t="s">
        <v>211</v>
      </c>
      <c r="H20" s="12">
        <v>72000</v>
      </c>
      <c r="I20" s="12">
        <v>72000</v>
      </c>
      <c r="J20" s="12"/>
      <c r="K20" s="12"/>
      <c r="L20" s="12">
        <v>72000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1" customHeight="1" x14ac:dyDescent="0.3">
      <c r="A21" s="14"/>
      <c r="B21" s="10" t="s">
        <v>196</v>
      </c>
      <c r="C21" s="10" t="s">
        <v>197</v>
      </c>
      <c r="D21" s="10" t="s">
        <v>89</v>
      </c>
      <c r="E21" s="10" t="s">
        <v>90</v>
      </c>
      <c r="F21" s="10" t="s">
        <v>210</v>
      </c>
      <c r="G21" s="10" t="s">
        <v>211</v>
      </c>
      <c r="H21" s="12">
        <v>50160</v>
      </c>
      <c r="I21" s="12">
        <v>50160</v>
      </c>
      <c r="J21" s="12"/>
      <c r="K21" s="12"/>
      <c r="L21" s="12">
        <v>50160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" customHeight="1" x14ac:dyDescent="0.3">
      <c r="A22" s="14"/>
      <c r="B22" s="10" t="s">
        <v>196</v>
      </c>
      <c r="C22" s="10" t="s">
        <v>197</v>
      </c>
      <c r="D22" s="10" t="s">
        <v>89</v>
      </c>
      <c r="E22" s="10" t="s">
        <v>90</v>
      </c>
      <c r="F22" s="10" t="s">
        <v>210</v>
      </c>
      <c r="G22" s="10" t="s">
        <v>211</v>
      </c>
      <c r="H22" s="12">
        <v>110316</v>
      </c>
      <c r="I22" s="12">
        <v>110316</v>
      </c>
      <c r="J22" s="12"/>
      <c r="K22" s="12"/>
      <c r="L22" s="12">
        <v>110316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1" customHeight="1" x14ac:dyDescent="0.3">
      <c r="A23" s="14"/>
      <c r="B23" s="10" t="s">
        <v>212</v>
      </c>
      <c r="C23" s="10" t="s">
        <v>213</v>
      </c>
      <c r="D23" s="10" t="s">
        <v>99</v>
      </c>
      <c r="E23" s="10" t="s">
        <v>100</v>
      </c>
      <c r="F23" s="10" t="s">
        <v>214</v>
      </c>
      <c r="G23" s="10" t="s">
        <v>215</v>
      </c>
      <c r="H23" s="12">
        <v>216378.23999999999</v>
      </c>
      <c r="I23" s="12">
        <v>216378.23999999999</v>
      </c>
      <c r="J23" s="12"/>
      <c r="K23" s="12"/>
      <c r="L23" s="12">
        <v>216378.23999999999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21" customHeight="1" x14ac:dyDescent="0.3">
      <c r="A24" s="14"/>
      <c r="B24" s="10" t="s">
        <v>212</v>
      </c>
      <c r="C24" s="10" t="s">
        <v>213</v>
      </c>
      <c r="D24" s="10" t="s">
        <v>216</v>
      </c>
      <c r="E24" s="10" t="s">
        <v>217</v>
      </c>
      <c r="F24" s="10" t="s">
        <v>218</v>
      </c>
      <c r="G24" s="10" t="s">
        <v>219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21" customHeight="1" x14ac:dyDescent="0.3">
      <c r="A25" s="14"/>
      <c r="B25" s="10" t="s">
        <v>212</v>
      </c>
      <c r="C25" s="10" t="s">
        <v>213</v>
      </c>
      <c r="D25" s="10" t="s">
        <v>107</v>
      </c>
      <c r="E25" s="10" t="s">
        <v>108</v>
      </c>
      <c r="F25" s="10" t="s">
        <v>220</v>
      </c>
      <c r="G25" s="10" t="s">
        <v>221</v>
      </c>
      <c r="H25" s="12">
        <v>23254.49</v>
      </c>
      <c r="I25" s="12">
        <v>23254.49</v>
      </c>
      <c r="J25" s="12"/>
      <c r="K25" s="12"/>
      <c r="L25" s="12">
        <v>23254.49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21" customHeight="1" x14ac:dyDescent="0.3">
      <c r="A26" s="14"/>
      <c r="B26" s="10" t="s">
        <v>212</v>
      </c>
      <c r="C26" s="10" t="s">
        <v>213</v>
      </c>
      <c r="D26" s="10" t="s">
        <v>105</v>
      </c>
      <c r="E26" s="10" t="s">
        <v>106</v>
      </c>
      <c r="F26" s="10" t="s">
        <v>220</v>
      </c>
      <c r="G26" s="10" t="s">
        <v>221</v>
      </c>
      <c r="H26" s="12">
        <v>75830.559999999998</v>
      </c>
      <c r="I26" s="12">
        <v>75830.559999999998</v>
      </c>
      <c r="J26" s="12"/>
      <c r="K26" s="12"/>
      <c r="L26" s="12">
        <v>75830.559999999998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21" customHeight="1" x14ac:dyDescent="0.3">
      <c r="A27" s="14"/>
      <c r="B27" s="10" t="s">
        <v>212</v>
      </c>
      <c r="C27" s="10" t="s">
        <v>213</v>
      </c>
      <c r="D27" s="10" t="s">
        <v>109</v>
      </c>
      <c r="E27" s="10" t="s">
        <v>110</v>
      </c>
      <c r="F27" s="10" t="s">
        <v>222</v>
      </c>
      <c r="G27" s="10" t="s">
        <v>223</v>
      </c>
      <c r="H27" s="12">
        <v>3648</v>
      </c>
      <c r="I27" s="12">
        <v>3648</v>
      </c>
      <c r="J27" s="12"/>
      <c r="K27" s="12"/>
      <c r="L27" s="12">
        <v>3648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21" customHeight="1" x14ac:dyDescent="0.3">
      <c r="A28" s="14"/>
      <c r="B28" s="10" t="s">
        <v>212</v>
      </c>
      <c r="C28" s="10" t="s">
        <v>213</v>
      </c>
      <c r="D28" s="10" t="s">
        <v>89</v>
      </c>
      <c r="E28" s="10" t="s">
        <v>90</v>
      </c>
      <c r="F28" s="10" t="s">
        <v>222</v>
      </c>
      <c r="G28" s="10" t="s">
        <v>223</v>
      </c>
      <c r="H28" s="12">
        <v>2970.58</v>
      </c>
      <c r="I28" s="12">
        <v>2970.58</v>
      </c>
      <c r="J28" s="12"/>
      <c r="K28" s="12"/>
      <c r="L28" s="12">
        <v>2970.58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21" customHeight="1" x14ac:dyDescent="0.3">
      <c r="A29" s="14"/>
      <c r="B29" s="10" t="s">
        <v>212</v>
      </c>
      <c r="C29" s="10" t="s">
        <v>213</v>
      </c>
      <c r="D29" s="10" t="s">
        <v>109</v>
      </c>
      <c r="E29" s="10" t="s">
        <v>110</v>
      </c>
      <c r="F29" s="10" t="s">
        <v>222</v>
      </c>
      <c r="G29" s="10" t="s">
        <v>223</v>
      </c>
      <c r="H29" s="12">
        <v>2791.13</v>
      </c>
      <c r="I29" s="12">
        <v>2791.13</v>
      </c>
      <c r="J29" s="12"/>
      <c r="K29" s="12"/>
      <c r="L29" s="12">
        <v>2791.13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21" customHeight="1" x14ac:dyDescent="0.3">
      <c r="A30" s="14"/>
      <c r="B30" s="10" t="s">
        <v>224</v>
      </c>
      <c r="C30" s="10" t="s">
        <v>116</v>
      </c>
      <c r="D30" s="10" t="s">
        <v>115</v>
      </c>
      <c r="E30" s="10" t="s">
        <v>116</v>
      </c>
      <c r="F30" s="10" t="s">
        <v>225</v>
      </c>
      <c r="G30" s="10" t="s">
        <v>116</v>
      </c>
      <c r="H30" s="12">
        <v>167467.68</v>
      </c>
      <c r="I30" s="12">
        <v>167467.68</v>
      </c>
      <c r="J30" s="12"/>
      <c r="K30" s="12"/>
      <c r="L30" s="12">
        <v>167467.68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21" customHeight="1" x14ac:dyDescent="0.3">
      <c r="A31" s="14"/>
      <c r="B31" s="10" t="s">
        <v>226</v>
      </c>
      <c r="C31" s="10" t="s">
        <v>227</v>
      </c>
      <c r="D31" s="10" t="s">
        <v>89</v>
      </c>
      <c r="E31" s="10" t="s">
        <v>90</v>
      </c>
      <c r="F31" s="10" t="s">
        <v>228</v>
      </c>
      <c r="G31" s="10" t="s">
        <v>229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21" customHeight="1" x14ac:dyDescent="0.3">
      <c r="A32" s="14"/>
      <c r="B32" s="10" t="s">
        <v>226</v>
      </c>
      <c r="C32" s="10" t="s">
        <v>227</v>
      </c>
      <c r="D32" s="10" t="s">
        <v>89</v>
      </c>
      <c r="E32" s="10" t="s">
        <v>90</v>
      </c>
      <c r="F32" s="10" t="s">
        <v>230</v>
      </c>
      <c r="G32" s="10" t="s">
        <v>231</v>
      </c>
      <c r="H32" s="12">
        <v>20000</v>
      </c>
      <c r="I32" s="12">
        <v>20000</v>
      </c>
      <c r="J32" s="12"/>
      <c r="K32" s="12"/>
      <c r="L32" s="12">
        <v>20000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21" customHeight="1" x14ac:dyDescent="0.3">
      <c r="A33" s="14"/>
      <c r="B33" s="10" t="s">
        <v>232</v>
      </c>
      <c r="C33" s="10" t="s">
        <v>233</v>
      </c>
      <c r="D33" s="10" t="s">
        <v>89</v>
      </c>
      <c r="E33" s="10" t="s">
        <v>90</v>
      </c>
      <c r="F33" s="10" t="s">
        <v>234</v>
      </c>
      <c r="G33" s="10" t="s">
        <v>171</v>
      </c>
      <c r="H33" s="12">
        <v>5000</v>
      </c>
      <c r="I33" s="12">
        <v>5000</v>
      </c>
      <c r="J33" s="12"/>
      <c r="K33" s="12"/>
      <c r="L33" s="12">
        <v>5000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21" customHeight="1" x14ac:dyDescent="0.3">
      <c r="A34" s="14"/>
      <c r="B34" s="10" t="s">
        <v>226</v>
      </c>
      <c r="C34" s="10" t="s">
        <v>227</v>
      </c>
      <c r="D34" s="10" t="s">
        <v>89</v>
      </c>
      <c r="E34" s="10" t="s">
        <v>90</v>
      </c>
      <c r="F34" s="10" t="s">
        <v>228</v>
      </c>
      <c r="G34" s="10" t="s">
        <v>229</v>
      </c>
      <c r="H34" s="12">
        <v>10100</v>
      </c>
      <c r="I34" s="12">
        <v>10100</v>
      </c>
      <c r="J34" s="12"/>
      <c r="K34" s="12"/>
      <c r="L34" s="12">
        <v>10100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21" customHeight="1" x14ac:dyDescent="0.3">
      <c r="A35" s="14"/>
      <c r="B35" s="10" t="s">
        <v>235</v>
      </c>
      <c r="C35" s="10" t="s">
        <v>236</v>
      </c>
      <c r="D35" s="10" t="s">
        <v>89</v>
      </c>
      <c r="E35" s="10" t="s">
        <v>90</v>
      </c>
      <c r="F35" s="10" t="s">
        <v>237</v>
      </c>
      <c r="G35" s="10" t="s">
        <v>238</v>
      </c>
      <c r="H35" s="12">
        <v>9390.42</v>
      </c>
      <c r="I35" s="12">
        <v>9390.42</v>
      </c>
      <c r="J35" s="12"/>
      <c r="K35" s="12"/>
      <c r="L35" s="12">
        <v>9390.42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1" customHeight="1" x14ac:dyDescent="0.3">
      <c r="A36" s="14"/>
      <c r="B36" s="10" t="s">
        <v>239</v>
      </c>
      <c r="C36" s="10" t="s">
        <v>240</v>
      </c>
      <c r="D36" s="10" t="s">
        <v>89</v>
      </c>
      <c r="E36" s="10" t="s">
        <v>90</v>
      </c>
      <c r="F36" s="10" t="s">
        <v>241</v>
      </c>
      <c r="G36" s="10" t="s">
        <v>240</v>
      </c>
      <c r="H36" s="12">
        <v>21096.959999999999</v>
      </c>
      <c r="I36" s="12">
        <v>21096.959999999999</v>
      </c>
      <c r="J36" s="12"/>
      <c r="K36" s="12"/>
      <c r="L36" s="12">
        <v>21096.959999999999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1" customHeight="1" x14ac:dyDescent="0.3">
      <c r="A37" s="14"/>
      <c r="B37" s="10" t="s">
        <v>242</v>
      </c>
      <c r="C37" s="10" t="s">
        <v>243</v>
      </c>
      <c r="D37" s="10" t="s">
        <v>89</v>
      </c>
      <c r="E37" s="10" t="s">
        <v>90</v>
      </c>
      <c r="F37" s="10" t="s">
        <v>244</v>
      </c>
      <c r="G37" s="10" t="s">
        <v>245</v>
      </c>
      <c r="H37" s="12">
        <v>90600</v>
      </c>
      <c r="I37" s="12">
        <v>90600</v>
      </c>
      <c r="J37" s="12"/>
      <c r="K37" s="12"/>
      <c r="L37" s="12">
        <v>90600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21" customHeight="1" x14ac:dyDescent="0.3">
      <c r="A38" s="14"/>
      <c r="B38" s="10" t="s">
        <v>246</v>
      </c>
      <c r="C38" s="10" t="s">
        <v>247</v>
      </c>
      <c r="D38" s="10" t="s">
        <v>97</v>
      </c>
      <c r="E38" s="10" t="s">
        <v>98</v>
      </c>
      <c r="F38" s="10" t="s">
        <v>248</v>
      </c>
      <c r="G38" s="10" t="s">
        <v>249</v>
      </c>
      <c r="H38" s="12">
        <v>64318.8</v>
      </c>
      <c r="I38" s="12">
        <v>64318.8</v>
      </c>
      <c r="J38" s="12"/>
      <c r="K38" s="12"/>
      <c r="L38" s="12">
        <v>64318.8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21" customHeight="1" x14ac:dyDescent="0.3">
      <c r="A39" s="178" t="s">
        <v>117</v>
      </c>
      <c r="B39" s="179"/>
      <c r="C39" s="179"/>
      <c r="D39" s="179"/>
      <c r="E39" s="179"/>
      <c r="F39" s="179"/>
      <c r="G39" s="180"/>
      <c r="H39" s="12">
        <v>2336648.86</v>
      </c>
      <c r="I39" s="12">
        <v>2336648.86</v>
      </c>
      <c r="J39" s="12"/>
      <c r="K39" s="12"/>
      <c r="L39" s="12">
        <v>2336648.86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</sheetData>
  <mergeCells count="30">
    <mergeCell ref="W7:W8"/>
    <mergeCell ref="R7:R8"/>
    <mergeCell ref="S7:S8"/>
    <mergeCell ref="T7:T8"/>
    <mergeCell ref="U7:U8"/>
    <mergeCell ref="V7:V8"/>
    <mergeCell ref="A39:G39"/>
    <mergeCell ref="A5:A8"/>
    <mergeCell ref="B5:B8"/>
    <mergeCell ref="C5:C8"/>
    <mergeCell ref="D5:D8"/>
    <mergeCell ref="E5:E8"/>
    <mergeCell ref="F5:F8"/>
    <mergeCell ref="G5:G8"/>
    <mergeCell ref="A3:W3"/>
    <mergeCell ref="A4:G4"/>
    <mergeCell ref="H5:W5"/>
    <mergeCell ref="I6:M6"/>
    <mergeCell ref="N6:P6"/>
    <mergeCell ref="R6:W6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7"/>
  <sheetViews>
    <sheetView showZeros="0" workbookViewId="0">
      <pane ySplit="1" topLeftCell="A10" activePane="bottomLeft" state="frozen"/>
      <selection pane="bottomLeft"/>
    </sheetView>
  </sheetViews>
  <sheetFormatPr defaultColWidth="9.140625" defaultRowHeight="14.25" customHeight="1" x14ac:dyDescent="0.3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21" t="s">
        <v>250</v>
      </c>
    </row>
    <row r="3" spans="1:23" ht="41.25" customHeight="1" x14ac:dyDescent="0.3">
      <c r="A3" s="113" t="str">
        <f>"2025"&amp;"年部门项目支出预算表"</f>
        <v>2025年部门项目支出预算表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</row>
    <row r="4" spans="1:23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87"/>
      <c r="C4" s="187"/>
      <c r="D4" s="187"/>
      <c r="E4" s="187"/>
      <c r="F4" s="187"/>
      <c r="G4" s="187"/>
      <c r="H4" s="187"/>
      <c r="I4" s="6"/>
      <c r="J4" s="6"/>
      <c r="K4" s="6"/>
      <c r="L4" s="6"/>
      <c r="M4" s="6"/>
      <c r="N4" s="6"/>
      <c r="O4" s="6"/>
      <c r="P4" s="6"/>
      <c r="Q4" s="6"/>
      <c r="R4" s="2"/>
      <c r="S4" s="2"/>
      <c r="T4" s="2"/>
      <c r="U4" s="4"/>
      <c r="V4" s="2"/>
      <c r="W4" s="21" t="s">
        <v>166</v>
      </c>
    </row>
    <row r="5" spans="1:23" ht="18.75" customHeight="1" x14ac:dyDescent="0.3">
      <c r="A5" s="152" t="s">
        <v>251</v>
      </c>
      <c r="B5" s="190" t="s">
        <v>180</v>
      </c>
      <c r="C5" s="152" t="s">
        <v>181</v>
      </c>
      <c r="D5" s="152" t="s">
        <v>252</v>
      </c>
      <c r="E5" s="190" t="s">
        <v>182</v>
      </c>
      <c r="F5" s="190" t="s">
        <v>183</v>
      </c>
      <c r="G5" s="190" t="s">
        <v>253</v>
      </c>
      <c r="H5" s="190" t="s">
        <v>254</v>
      </c>
      <c r="I5" s="119" t="s">
        <v>56</v>
      </c>
      <c r="J5" s="117" t="s">
        <v>255</v>
      </c>
      <c r="K5" s="149"/>
      <c r="L5" s="149"/>
      <c r="M5" s="118"/>
      <c r="N5" s="117" t="s">
        <v>188</v>
      </c>
      <c r="O5" s="149"/>
      <c r="P5" s="118"/>
      <c r="Q5" s="190" t="s">
        <v>62</v>
      </c>
      <c r="R5" s="117" t="s">
        <v>79</v>
      </c>
      <c r="S5" s="149"/>
      <c r="T5" s="149"/>
      <c r="U5" s="149"/>
      <c r="V5" s="149"/>
      <c r="W5" s="118"/>
    </row>
    <row r="6" spans="1:23" ht="18.75" customHeight="1" x14ac:dyDescent="0.3">
      <c r="A6" s="181"/>
      <c r="B6" s="182"/>
      <c r="C6" s="181"/>
      <c r="D6" s="181"/>
      <c r="E6" s="191"/>
      <c r="F6" s="191"/>
      <c r="G6" s="191"/>
      <c r="H6" s="191"/>
      <c r="I6" s="182"/>
      <c r="J6" s="192" t="s">
        <v>59</v>
      </c>
      <c r="K6" s="166"/>
      <c r="L6" s="190" t="s">
        <v>60</v>
      </c>
      <c r="M6" s="190" t="s">
        <v>61</v>
      </c>
      <c r="N6" s="190" t="s">
        <v>59</v>
      </c>
      <c r="O6" s="190" t="s">
        <v>60</v>
      </c>
      <c r="P6" s="190" t="s">
        <v>61</v>
      </c>
      <c r="Q6" s="191"/>
      <c r="R6" s="190" t="s">
        <v>58</v>
      </c>
      <c r="S6" s="152" t="s">
        <v>65</v>
      </c>
      <c r="T6" s="152" t="s">
        <v>194</v>
      </c>
      <c r="U6" s="152" t="s">
        <v>67</v>
      </c>
      <c r="V6" s="152" t="s">
        <v>68</v>
      </c>
      <c r="W6" s="152" t="s">
        <v>69</v>
      </c>
    </row>
    <row r="7" spans="1:23" ht="18.75" customHeight="1" x14ac:dyDescent="0.3">
      <c r="A7" s="182"/>
      <c r="B7" s="182"/>
      <c r="C7" s="182"/>
      <c r="D7" s="182"/>
      <c r="E7" s="182"/>
      <c r="F7" s="182"/>
      <c r="G7" s="182"/>
      <c r="H7" s="182"/>
      <c r="I7" s="182"/>
      <c r="J7" s="193" t="s">
        <v>58</v>
      </c>
      <c r="K7" s="167"/>
      <c r="L7" s="182"/>
      <c r="M7" s="182"/>
      <c r="N7" s="182"/>
      <c r="O7" s="182"/>
      <c r="P7" s="182"/>
      <c r="Q7" s="182"/>
      <c r="R7" s="182"/>
      <c r="S7" s="184"/>
      <c r="T7" s="184"/>
      <c r="U7" s="184"/>
      <c r="V7" s="184"/>
      <c r="W7" s="184"/>
    </row>
    <row r="8" spans="1:23" ht="18.75" customHeight="1" x14ac:dyDescent="0.3">
      <c r="A8" s="171"/>
      <c r="B8" s="120"/>
      <c r="C8" s="171"/>
      <c r="D8" s="171"/>
      <c r="E8" s="153"/>
      <c r="F8" s="153"/>
      <c r="G8" s="153"/>
      <c r="H8" s="153"/>
      <c r="I8" s="120"/>
      <c r="J8" s="23" t="s">
        <v>58</v>
      </c>
      <c r="K8" s="23" t="s">
        <v>256</v>
      </c>
      <c r="L8" s="153"/>
      <c r="M8" s="153"/>
      <c r="N8" s="153"/>
      <c r="O8" s="153"/>
      <c r="P8" s="153"/>
      <c r="Q8" s="153"/>
      <c r="R8" s="153"/>
      <c r="S8" s="153"/>
      <c r="T8" s="153"/>
      <c r="U8" s="120"/>
      <c r="V8" s="153"/>
      <c r="W8" s="153"/>
    </row>
    <row r="9" spans="1:23" ht="18.75" customHeight="1" x14ac:dyDescent="0.3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3">
        <v>9</v>
      </c>
      <c r="J9" s="63">
        <v>10</v>
      </c>
      <c r="K9" s="63">
        <v>11</v>
      </c>
      <c r="L9" s="63">
        <v>12</v>
      </c>
      <c r="M9" s="63">
        <v>13</v>
      </c>
      <c r="N9" s="63">
        <v>14</v>
      </c>
      <c r="O9" s="63">
        <v>15</v>
      </c>
      <c r="P9" s="63">
        <v>16</v>
      </c>
      <c r="Q9" s="63">
        <v>17</v>
      </c>
      <c r="R9" s="63">
        <v>18</v>
      </c>
      <c r="S9" s="63">
        <v>19</v>
      </c>
      <c r="T9" s="63">
        <v>20</v>
      </c>
      <c r="U9" s="63">
        <v>21</v>
      </c>
      <c r="V9" s="63">
        <v>22</v>
      </c>
      <c r="W9" s="63">
        <v>23</v>
      </c>
    </row>
    <row r="10" spans="1:23" ht="18.75" customHeight="1" x14ac:dyDescent="0.3">
      <c r="A10" s="10"/>
      <c r="B10" s="10"/>
      <c r="C10" s="10" t="s">
        <v>257</v>
      </c>
      <c r="D10" s="10"/>
      <c r="E10" s="10"/>
      <c r="F10" s="10"/>
      <c r="G10" s="10"/>
      <c r="H10" s="10"/>
      <c r="I10" s="12">
        <v>32000</v>
      </c>
      <c r="J10" s="12">
        <v>32000</v>
      </c>
      <c r="K10" s="12">
        <v>32000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8.75" customHeight="1" x14ac:dyDescent="0.3">
      <c r="A11" s="64" t="s">
        <v>258</v>
      </c>
      <c r="B11" s="64" t="s">
        <v>259</v>
      </c>
      <c r="C11" s="10" t="s">
        <v>257</v>
      </c>
      <c r="D11" s="64" t="s">
        <v>71</v>
      </c>
      <c r="E11" s="64" t="s">
        <v>91</v>
      </c>
      <c r="F11" s="64" t="s">
        <v>92</v>
      </c>
      <c r="G11" s="64" t="s">
        <v>260</v>
      </c>
      <c r="H11" s="64" t="s">
        <v>261</v>
      </c>
      <c r="I11" s="12">
        <v>32000</v>
      </c>
      <c r="J11" s="12">
        <v>32000</v>
      </c>
      <c r="K11" s="12">
        <v>32000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8.75" customHeight="1" x14ac:dyDescent="0.3">
      <c r="A12" s="14"/>
      <c r="B12" s="14"/>
      <c r="C12" s="10" t="s">
        <v>262</v>
      </c>
      <c r="D12" s="14"/>
      <c r="E12" s="14"/>
      <c r="F12" s="14"/>
      <c r="G12" s="14"/>
      <c r="H12" s="14"/>
      <c r="I12" s="12">
        <v>30000</v>
      </c>
      <c r="J12" s="12">
        <v>30000</v>
      </c>
      <c r="K12" s="12">
        <v>30000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8.75" customHeight="1" x14ac:dyDescent="0.3">
      <c r="A13" s="64" t="s">
        <v>258</v>
      </c>
      <c r="B13" s="64" t="s">
        <v>263</v>
      </c>
      <c r="C13" s="10" t="s">
        <v>262</v>
      </c>
      <c r="D13" s="64" t="s">
        <v>71</v>
      </c>
      <c r="E13" s="64" t="s">
        <v>91</v>
      </c>
      <c r="F13" s="64" t="s">
        <v>92</v>
      </c>
      <c r="G13" s="64" t="s">
        <v>228</v>
      </c>
      <c r="H13" s="64" t="s">
        <v>229</v>
      </c>
      <c r="I13" s="12">
        <v>30000</v>
      </c>
      <c r="J13" s="12">
        <v>30000</v>
      </c>
      <c r="K13" s="12">
        <v>30000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8.75" customHeight="1" x14ac:dyDescent="0.3">
      <c r="A14" s="14"/>
      <c r="B14" s="14"/>
      <c r="C14" s="10" t="s">
        <v>264</v>
      </c>
      <c r="D14" s="14"/>
      <c r="E14" s="14"/>
      <c r="F14" s="14"/>
      <c r="G14" s="14"/>
      <c r="H14" s="14"/>
      <c r="I14" s="12">
        <v>38000</v>
      </c>
      <c r="J14" s="12">
        <v>38000</v>
      </c>
      <c r="K14" s="12">
        <v>38000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8.75" customHeight="1" x14ac:dyDescent="0.3">
      <c r="A15" s="64" t="s">
        <v>258</v>
      </c>
      <c r="B15" s="64" t="s">
        <v>265</v>
      </c>
      <c r="C15" s="10" t="s">
        <v>264</v>
      </c>
      <c r="D15" s="64" t="s">
        <v>71</v>
      </c>
      <c r="E15" s="64" t="s">
        <v>91</v>
      </c>
      <c r="F15" s="64" t="s">
        <v>92</v>
      </c>
      <c r="G15" s="64" t="s">
        <v>228</v>
      </c>
      <c r="H15" s="64" t="s">
        <v>229</v>
      </c>
      <c r="I15" s="12">
        <v>23000</v>
      </c>
      <c r="J15" s="12">
        <v>23000</v>
      </c>
      <c r="K15" s="12">
        <v>23000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8.75" customHeight="1" x14ac:dyDescent="0.3">
      <c r="A16" s="64" t="s">
        <v>258</v>
      </c>
      <c r="B16" s="64" t="s">
        <v>265</v>
      </c>
      <c r="C16" s="10" t="s">
        <v>264</v>
      </c>
      <c r="D16" s="64" t="s">
        <v>71</v>
      </c>
      <c r="E16" s="64" t="s">
        <v>91</v>
      </c>
      <c r="F16" s="64" t="s">
        <v>92</v>
      </c>
      <c r="G16" s="64" t="s">
        <v>230</v>
      </c>
      <c r="H16" s="64" t="s">
        <v>231</v>
      </c>
      <c r="I16" s="12">
        <v>15000</v>
      </c>
      <c r="J16" s="12">
        <v>15000</v>
      </c>
      <c r="K16" s="12">
        <v>15000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8.75" customHeight="1" x14ac:dyDescent="0.3">
      <c r="A17" s="178" t="s">
        <v>117</v>
      </c>
      <c r="B17" s="188"/>
      <c r="C17" s="188"/>
      <c r="D17" s="188"/>
      <c r="E17" s="188"/>
      <c r="F17" s="188"/>
      <c r="G17" s="188"/>
      <c r="H17" s="189"/>
      <c r="I17" s="12">
        <v>100000</v>
      </c>
      <c r="J17" s="12">
        <v>100000</v>
      </c>
      <c r="K17" s="12">
        <v>100000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</sheetData>
  <mergeCells count="28">
    <mergeCell ref="V6:V8"/>
    <mergeCell ref="W6:W8"/>
    <mergeCell ref="J6:K7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21"/>
  <sheetViews>
    <sheetView showZeros="0" tabSelected="1" workbookViewId="0">
      <pane ySplit="1" topLeftCell="A2" activePane="bottomLeft" state="frozen"/>
      <selection pane="bottomLeft" activeCell="B18" sqref="B18:B21"/>
    </sheetView>
  </sheetViews>
  <sheetFormatPr defaultColWidth="9.140625" defaultRowHeight="12" customHeight="1" x14ac:dyDescent="0.3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J2" s="45" t="s">
        <v>266</v>
      </c>
    </row>
    <row r="3" spans="1:10" ht="36.75" customHeight="1" x14ac:dyDescent="0.3">
      <c r="A3" s="113" t="str">
        <f>"2025"&amp;"年部门项目支出绩效目标表"</f>
        <v>2025年部门项目支出绩效目标表</v>
      </c>
      <c r="B3" s="174"/>
      <c r="C3" s="174"/>
      <c r="D3" s="174"/>
      <c r="E3" s="174"/>
      <c r="F3" s="168"/>
      <c r="G3" s="174"/>
      <c r="H3" s="168"/>
      <c r="I3" s="168"/>
      <c r="J3" s="174"/>
    </row>
    <row r="4" spans="1:10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94"/>
      <c r="C4" s="194"/>
      <c r="D4" s="194"/>
      <c r="E4" s="194"/>
      <c r="F4" s="195"/>
      <c r="G4" s="194"/>
      <c r="H4" s="195"/>
    </row>
    <row r="5" spans="1:10" ht="18.75" customHeight="1" x14ac:dyDescent="0.3">
      <c r="A5" s="23" t="s">
        <v>267</v>
      </c>
      <c r="B5" s="23" t="s">
        <v>268</v>
      </c>
      <c r="C5" s="23" t="s">
        <v>269</v>
      </c>
      <c r="D5" s="23" t="s">
        <v>270</v>
      </c>
      <c r="E5" s="23" t="s">
        <v>271</v>
      </c>
      <c r="F5" s="26" t="s">
        <v>272</v>
      </c>
      <c r="G5" s="23" t="s">
        <v>273</v>
      </c>
      <c r="H5" s="26" t="s">
        <v>274</v>
      </c>
      <c r="I5" s="26" t="s">
        <v>275</v>
      </c>
      <c r="J5" s="23" t="s">
        <v>276</v>
      </c>
    </row>
    <row r="6" spans="1:10" ht="18.75" customHeight="1" x14ac:dyDescent="0.3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</row>
    <row r="7" spans="1:10" ht="18.75" customHeight="1" x14ac:dyDescent="0.3">
      <c r="A7" s="19" t="s">
        <v>71</v>
      </c>
      <c r="B7" s="24"/>
      <c r="C7" s="24"/>
      <c r="D7" s="24"/>
      <c r="E7" s="27"/>
      <c r="F7" s="28"/>
      <c r="G7" s="27"/>
      <c r="H7" s="28"/>
      <c r="I7" s="28"/>
      <c r="J7" s="27"/>
    </row>
    <row r="8" spans="1:10" ht="18.75" customHeight="1" x14ac:dyDescent="0.3">
      <c r="A8" s="61" t="s">
        <v>71</v>
      </c>
      <c r="B8" s="10"/>
      <c r="C8" s="10"/>
      <c r="D8" s="10"/>
      <c r="E8" s="19"/>
      <c r="F8" s="10"/>
      <c r="G8" s="19"/>
      <c r="H8" s="10"/>
      <c r="I8" s="10"/>
      <c r="J8" s="19"/>
    </row>
    <row r="9" spans="1:10" ht="18.75" customHeight="1" x14ac:dyDescent="0.3">
      <c r="A9" s="196" t="s">
        <v>262</v>
      </c>
      <c r="B9" s="197" t="s">
        <v>277</v>
      </c>
      <c r="C9" s="10" t="s">
        <v>278</v>
      </c>
      <c r="D9" s="10" t="s">
        <v>279</v>
      </c>
      <c r="E9" s="19" t="s">
        <v>280</v>
      </c>
      <c r="F9" s="10" t="s">
        <v>281</v>
      </c>
      <c r="G9" s="19" t="s">
        <v>282</v>
      </c>
      <c r="H9" s="10" t="s">
        <v>283</v>
      </c>
      <c r="I9" s="10" t="s">
        <v>284</v>
      </c>
      <c r="J9" s="19" t="s">
        <v>280</v>
      </c>
    </row>
    <row r="10" spans="1:10" ht="18.75" customHeight="1" x14ac:dyDescent="0.3">
      <c r="A10" s="196" t="s">
        <v>262</v>
      </c>
      <c r="B10" s="197" t="s">
        <v>277</v>
      </c>
      <c r="C10" s="10" t="s">
        <v>278</v>
      </c>
      <c r="D10" s="10" t="s">
        <v>285</v>
      </c>
      <c r="E10" s="19" t="s">
        <v>286</v>
      </c>
      <c r="F10" s="10" t="s">
        <v>281</v>
      </c>
      <c r="G10" s="19" t="s">
        <v>287</v>
      </c>
      <c r="H10" s="10" t="s">
        <v>288</v>
      </c>
      <c r="I10" s="10" t="s">
        <v>289</v>
      </c>
      <c r="J10" s="19" t="s">
        <v>286</v>
      </c>
    </row>
    <row r="11" spans="1:10" ht="18.75" customHeight="1" x14ac:dyDescent="0.3">
      <c r="A11" s="196" t="s">
        <v>262</v>
      </c>
      <c r="B11" s="197" t="s">
        <v>277</v>
      </c>
      <c r="C11" s="10" t="s">
        <v>278</v>
      </c>
      <c r="D11" s="10" t="s">
        <v>290</v>
      </c>
      <c r="E11" s="19" t="s">
        <v>291</v>
      </c>
      <c r="F11" s="10" t="s">
        <v>292</v>
      </c>
      <c r="G11" s="19" t="s">
        <v>293</v>
      </c>
      <c r="H11" s="10" t="s">
        <v>294</v>
      </c>
      <c r="I11" s="10" t="s">
        <v>284</v>
      </c>
      <c r="J11" s="19" t="s">
        <v>295</v>
      </c>
    </row>
    <row r="12" spans="1:10" ht="18.75" customHeight="1" x14ac:dyDescent="0.3">
      <c r="A12" s="196" t="s">
        <v>262</v>
      </c>
      <c r="B12" s="197" t="s">
        <v>277</v>
      </c>
      <c r="C12" s="10" t="s">
        <v>296</v>
      </c>
      <c r="D12" s="10" t="s">
        <v>297</v>
      </c>
      <c r="E12" s="19" t="s">
        <v>277</v>
      </c>
      <c r="F12" s="10" t="s">
        <v>281</v>
      </c>
      <c r="G12" s="19" t="s">
        <v>287</v>
      </c>
      <c r="H12" s="10" t="s">
        <v>288</v>
      </c>
      <c r="I12" s="10" t="s">
        <v>289</v>
      </c>
      <c r="J12" s="19" t="s">
        <v>277</v>
      </c>
    </row>
    <row r="13" spans="1:10" ht="18.75" customHeight="1" x14ac:dyDescent="0.3">
      <c r="A13" s="196" t="s">
        <v>262</v>
      </c>
      <c r="B13" s="197" t="s">
        <v>277</v>
      </c>
      <c r="C13" s="10" t="s">
        <v>298</v>
      </c>
      <c r="D13" s="10" t="s">
        <v>299</v>
      </c>
      <c r="E13" s="19" t="s">
        <v>300</v>
      </c>
      <c r="F13" s="10" t="s">
        <v>281</v>
      </c>
      <c r="G13" s="19" t="s">
        <v>287</v>
      </c>
      <c r="H13" s="10" t="s">
        <v>288</v>
      </c>
      <c r="I13" s="10" t="s">
        <v>289</v>
      </c>
      <c r="J13" s="19" t="s">
        <v>300</v>
      </c>
    </row>
    <row r="14" spans="1:10" ht="18.75" customHeight="1" x14ac:dyDescent="0.3">
      <c r="A14" s="196" t="s">
        <v>264</v>
      </c>
      <c r="B14" s="197" t="s">
        <v>301</v>
      </c>
      <c r="C14" s="10" t="s">
        <v>278</v>
      </c>
      <c r="D14" s="10" t="s">
        <v>279</v>
      </c>
      <c r="E14" s="19" t="s">
        <v>302</v>
      </c>
      <c r="F14" s="10" t="s">
        <v>281</v>
      </c>
      <c r="G14" s="19" t="s">
        <v>159</v>
      </c>
      <c r="H14" s="10" t="s">
        <v>303</v>
      </c>
      <c r="I14" s="10" t="s">
        <v>284</v>
      </c>
      <c r="J14" s="19" t="s">
        <v>302</v>
      </c>
    </row>
    <row r="15" spans="1:10" ht="18.75" customHeight="1" x14ac:dyDescent="0.3">
      <c r="A15" s="196" t="s">
        <v>264</v>
      </c>
      <c r="B15" s="197" t="s">
        <v>301</v>
      </c>
      <c r="C15" s="10" t="s">
        <v>278</v>
      </c>
      <c r="D15" s="10" t="s">
        <v>304</v>
      </c>
      <c r="E15" s="19" t="s">
        <v>305</v>
      </c>
      <c r="F15" s="10" t="s">
        <v>281</v>
      </c>
      <c r="G15" s="19" t="s">
        <v>287</v>
      </c>
      <c r="H15" s="10" t="s">
        <v>288</v>
      </c>
      <c r="I15" s="10" t="s">
        <v>289</v>
      </c>
      <c r="J15" s="19" t="s">
        <v>305</v>
      </c>
    </row>
    <row r="16" spans="1:10" ht="18.75" customHeight="1" x14ac:dyDescent="0.3">
      <c r="A16" s="196" t="s">
        <v>264</v>
      </c>
      <c r="B16" s="197" t="s">
        <v>301</v>
      </c>
      <c r="C16" s="10" t="s">
        <v>296</v>
      </c>
      <c r="D16" s="10" t="s">
        <v>297</v>
      </c>
      <c r="E16" s="19" t="s">
        <v>306</v>
      </c>
      <c r="F16" s="10" t="s">
        <v>307</v>
      </c>
      <c r="G16" s="19" t="s">
        <v>308</v>
      </c>
      <c r="H16" s="10" t="s">
        <v>309</v>
      </c>
      <c r="I16" s="10" t="s">
        <v>284</v>
      </c>
      <c r="J16" s="19" t="s">
        <v>306</v>
      </c>
    </row>
    <row r="17" spans="1:10" ht="18.75" customHeight="1" x14ac:dyDescent="0.3">
      <c r="A17" s="196" t="s">
        <v>264</v>
      </c>
      <c r="B17" s="197" t="s">
        <v>301</v>
      </c>
      <c r="C17" s="10" t="s">
        <v>298</v>
      </c>
      <c r="D17" s="10" t="s">
        <v>299</v>
      </c>
      <c r="E17" s="19" t="s">
        <v>310</v>
      </c>
      <c r="F17" s="10" t="s">
        <v>307</v>
      </c>
      <c r="G17" s="19" t="s">
        <v>311</v>
      </c>
      <c r="H17" s="10" t="s">
        <v>288</v>
      </c>
      <c r="I17" s="10" t="s">
        <v>284</v>
      </c>
      <c r="J17" s="19" t="s">
        <v>310</v>
      </c>
    </row>
    <row r="18" spans="1:10" ht="18.75" customHeight="1" x14ac:dyDescent="0.3">
      <c r="A18" s="196" t="s">
        <v>257</v>
      </c>
      <c r="B18" s="239" t="s">
        <v>364</v>
      </c>
      <c r="C18" s="10" t="s">
        <v>278</v>
      </c>
      <c r="D18" s="10" t="s">
        <v>279</v>
      </c>
      <c r="E18" s="19" t="s">
        <v>312</v>
      </c>
      <c r="F18" s="10" t="s">
        <v>281</v>
      </c>
      <c r="G18" s="19" t="s">
        <v>313</v>
      </c>
      <c r="H18" s="10" t="s">
        <v>309</v>
      </c>
      <c r="I18" s="10" t="s">
        <v>284</v>
      </c>
      <c r="J18" s="19" t="s">
        <v>312</v>
      </c>
    </row>
    <row r="19" spans="1:10" ht="18.75" customHeight="1" x14ac:dyDescent="0.3">
      <c r="A19" s="196" t="s">
        <v>257</v>
      </c>
      <c r="B19" s="239" t="s">
        <v>364</v>
      </c>
      <c r="C19" s="10" t="s">
        <v>278</v>
      </c>
      <c r="D19" s="10" t="s">
        <v>279</v>
      </c>
      <c r="E19" s="19" t="s">
        <v>314</v>
      </c>
      <c r="F19" s="10" t="s">
        <v>281</v>
      </c>
      <c r="G19" s="19" t="s">
        <v>315</v>
      </c>
      <c r="H19" s="10" t="s">
        <v>316</v>
      </c>
      <c r="I19" s="10" t="s">
        <v>284</v>
      </c>
      <c r="J19" s="19" t="s">
        <v>314</v>
      </c>
    </row>
    <row r="20" spans="1:10" ht="18.75" customHeight="1" x14ac:dyDescent="0.3">
      <c r="A20" s="196" t="s">
        <v>257</v>
      </c>
      <c r="B20" s="239" t="s">
        <v>364</v>
      </c>
      <c r="C20" s="10" t="s">
        <v>296</v>
      </c>
      <c r="D20" s="10" t="s">
        <v>297</v>
      </c>
      <c r="E20" s="19" t="s">
        <v>317</v>
      </c>
      <c r="F20" s="10" t="s">
        <v>281</v>
      </c>
      <c r="G20" s="19" t="s">
        <v>311</v>
      </c>
      <c r="H20" s="10" t="s">
        <v>288</v>
      </c>
      <c r="I20" s="10" t="s">
        <v>289</v>
      </c>
      <c r="J20" s="19" t="s">
        <v>317</v>
      </c>
    </row>
    <row r="21" spans="1:10" ht="18.75" customHeight="1" x14ac:dyDescent="0.3">
      <c r="A21" s="196" t="s">
        <v>257</v>
      </c>
      <c r="B21" s="239" t="s">
        <v>364</v>
      </c>
      <c r="C21" s="10" t="s">
        <v>298</v>
      </c>
      <c r="D21" s="10" t="s">
        <v>299</v>
      </c>
      <c r="E21" s="19" t="s">
        <v>318</v>
      </c>
      <c r="F21" s="10" t="s">
        <v>281</v>
      </c>
      <c r="G21" s="19" t="s">
        <v>287</v>
      </c>
      <c r="H21" s="10" t="s">
        <v>288</v>
      </c>
      <c r="I21" s="10" t="s">
        <v>289</v>
      </c>
      <c r="J21" s="19" t="s">
        <v>318</v>
      </c>
    </row>
  </sheetData>
  <mergeCells count="7">
    <mergeCell ref="A3:J3"/>
    <mergeCell ref="A4:H4"/>
    <mergeCell ref="A9:A13"/>
    <mergeCell ref="A14:A17"/>
    <mergeCell ref="A18:A21"/>
    <mergeCell ref="B9:B13"/>
    <mergeCell ref="B14:B17"/>
  </mergeCells>
  <phoneticPr fontId="2" type="noConversion"/>
  <printOptions horizontalCentered="1"/>
  <pageMargins left="1" right="1" top="0.75" bottom="0.75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5" sqref="A15"/>
    </sheetView>
  </sheetViews>
  <sheetFormatPr defaultColWidth="9.140625" defaultRowHeight="14.25" customHeight="1" x14ac:dyDescent="0.3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4.25" customHeight="1" x14ac:dyDescent="0.3">
      <c r="A1" s="1"/>
      <c r="B1" s="1"/>
      <c r="C1" s="1"/>
      <c r="D1" s="1"/>
      <c r="E1" s="1"/>
      <c r="F1" s="1"/>
    </row>
    <row r="2" spans="1:6" ht="15" customHeight="1" x14ac:dyDescent="0.15">
      <c r="A2" s="54">
        <v>1</v>
      </c>
      <c r="B2" s="55">
        <v>0</v>
      </c>
      <c r="C2" s="54">
        <v>1</v>
      </c>
      <c r="D2" s="56"/>
      <c r="E2" s="56"/>
      <c r="F2" s="21" t="s">
        <v>319</v>
      </c>
    </row>
    <row r="3" spans="1:6" ht="32.25" customHeight="1" x14ac:dyDescent="0.3">
      <c r="A3" s="198" t="str">
        <f>"2025"&amp;"年部门政府性基金预算支出预算表"</f>
        <v>2025年部门政府性基金预算支出预算表</v>
      </c>
      <c r="B3" s="199" t="s">
        <v>320</v>
      </c>
      <c r="C3" s="200"/>
      <c r="D3" s="201"/>
      <c r="E3" s="201"/>
      <c r="F3" s="201"/>
    </row>
    <row r="4" spans="1:6" ht="18.75" customHeight="1" x14ac:dyDescent="0.15">
      <c r="A4" s="155" t="str">
        <f>"单位名称："&amp;"中国共产党云县委员会统一战线工作部"</f>
        <v>单位名称：中国共产党云县委员会统一战线工作部</v>
      </c>
      <c r="B4" s="155" t="s">
        <v>321</v>
      </c>
      <c r="C4" s="202"/>
      <c r="D4" s="56"/>
      <c r="E4" s="56"/>
      <c r="F4" s="21" t="s">
        <v>1</v>
      </c>
    </row>
    <row r="5" spans="1:6" ht="18.75" customHeight="1" x14ac:dyDescent="0.3">
      <c r="A5" s="157" t="s">
        <v>179</v>
      </c>
      <c r="B5" s="206" t="s">
        <v>74</v>
      </c>
      <c r="C5" s="208" t="s">
        <v>75</v>
      </c>
      <c r="D5" s="149" t="s">
        <v>322</v>
      </c>
      <c r="E5" s="149"/>
      <c r="F5" s="118"/>
    </row>
    <row r="6" spans="1:6" ht="18.75" customHeight="1" x14ac:dyDescent="0.3">
      <c r="A6" s="183"/>
      <c r="B6" s="207"/>
      <c r="C6" s="209"/>
      <c r="D6" s="50" t="s">
        <v>56</v>
      </c>
      <c r="E6" s="50" t="s">
        <v>76</v>
      </c>
      <c r="F6" s="50" t="s">
        <v>77</v>
      </c>
    </row>
    <row r="7" spans="1:6" ht="18.75" customHeight="1" x14ac:dyDescent="0.3">
      <c r="A7" s="57">
        <v>1</v>
      </c>
      <c r="B7" s="58" t="s">
        <v>160</v>
      </c>
      <c r="C7" s="51">
        <v>3</v>
      </c>
      <c r="D7" s="50">
        <v>4</v>
      </c>
      <c r="E7" s="50">
        <v>5</v>
      </c>
      <c r="F7" s="50">
        <v>6</v>
      </c>
    </row>
    <row r="8" spans="1:6" ht="18.75" customHeight="1" x14ac:dyDescent="0.3">
      <c r="A8" s="59"/>
      <c r="B8" s="44"/>
      <c r="C8" s="44"/>
      <c r="D8" s="12"/>
      <c r="E8" s="12"/>
      <c r="F8" s="12"/>
    </row>
    <row r="9" spans="1:6" ht="18.75" customHeight="1" x14ac:dyDescent="0.3">
      <c r="A9" s="59"/>
      <c r="B9" s="44"/>
      <c r="C9" s="44"/>
      <c r="D9" s="12"/>
      <c r="E9" s="12"/>
      <c r="F9" s="12"/>
    </row>
    <row r="10" spans="1:6" ht="18.75" customHeight="1" x14ac:dyDescent="0.3">
      <c r="A10" s="203" t="s">
        <v>117</v>
      </c>
      <c r="B10" s="204" t="s">
        <v>117</v>
      </c>
      <c r="C10" s="205" t="s">
        <v>117</v>
      </c>
      <c r="D10" s="12"/>
      <c r="E10" s="12"/>
      <c r="F10" s="12"/>
    </row>
    <row r="11" spans="1:6" ht="14.25" customHeight="1" x14ac:dyDescent="0.3">
      <c r="A11" t="s">
        <v>323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" type="noConversion"/>
  <printOptions horizontalCentered="1"/>
  <pageMargins left="0.39" right="0.39" top="0.57999999999999996" bottom="0.57999999999999996" header="0.5" footer="0.5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40625" defaultRowHeight="14.25" customHeight="1" x14ac:dyDescent="0.3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O2" s="20"/>
      <c r="P2" s="20"/>
      <c r="Q2" s="21" t="s">
        <v>324</v>
      </c>
    </row>
    <row r="3" spans="1:17" ht="35.25" customHeight="1" x14ac:dyDescent="0.3">
      <c r="A3" s="210" t="str">
        <f>"2025"&amp;"年部门政府采购预算表"</f>
        <v>2025年部门政府采购预算表</v>
      </c>
      <c r="B3" s="174"/>
      <c r="C3" s="174"/>
      <c r="D3" s="174"/>
      <c r="E3" s="174"/>
      <c r="F3" s="174"/>
      <c r="G3" s="174"/>
      <c r="H3" s="174"/>
      <c r="I3" s="174"/>
      <c r="J3" s="174"/>
      <c r="K3" s="168"/>
      <c r="L3" s="174"/>
      <c r="M3" s="174"/>
      <c r="N3" s="174"/>
      <c r="O3" s="168"/>
      <c r="P3" s="168"/>
      <c r="Q3" s="174"/>
    </row>
    <row r="4" spans="1:17" ht="18.75" customHeight="1" x14ac:dyDescent="0.15">
      <c r="A4" s="115" t="str">
        <f>"单位名称："&amp;"中国共产党云县委员会统一战线工作部"</f>
        <v>单位名称：中国共产党云县委员会统一战线工作部</v>
      </c>
      <c r="B4" s="124"/>
      <c r="C4" s="124"/>
      <c r="D4" s="124"/>
      <c r="E4" s="124"/>
      <c r="F4" s="124"/>
      <c r="G4" s="49"/>
      <c r="H4" s="49"/>
      <c r="I4" s="49"/>
      <c r="J4" s="49"/>
      <c r="O4" s="33"/>
      <c r="P4" s="33"/>
      <c r="Q4" s="21" t="s">
        <v>166</v>
      </c>
    </row>
    <row r="5" spans="1:17" ht="18.75" customHeight="1" x14ac:dyDescent="0.3">
      <c r="A5" s="190" t="s">
        <v>325</v>
      </c>
      <c r="B5" s="220" t="s">
        <v>326</v>
      </c>
      <c r="C5" s="220" t="s">
        <v>327</v>
      </c>
      <c r="D5" s="220" t="s">
        <v>328</v>
      </c>
      <c r="E5" s="220" t="s">
        <v>329</v>
      </c>
      <c r="F5" s="220" t="s">
        <v>330</v>
      </c>
      <c r="G5" s="211" t="s">
        <v>186</v>
      </c>
      <c r="H5" s="211"/>
      <c r="I5" s="211"/>
      <c r="J5" s="211"/>
      <c r="K5" s="147"/>
      <c r="L5" s="211"/>
      <c r="M5" s="211"/>
      <c r="N5" s="211"/>
      <c r="O5" s="176"/>
      <c r="P5" s="147"/>
      <c r="Q5" s="212"/>
    </row>
    <row r="6" spans="1:17" ht="18.75" customHeight="1" x14ac:dyDescent="0.3">
      <c r="A6" s="191"/>
      <c r="B6" s="221"/>
      <c r="C6" s="221"/>
      <c r="D6" s="221"/>
      <c r="E6" s="221"/>
      <c r="F6" s="221"/>
      <c r="G6" s="221" t="s">
        <v>56</v>
      </c>
      <c r="H6" s="221" t="s">
        <v>59</v>
      </c>
      <c r="I6" s="221" t="s">
        <v>331</v>
      </c>
      <c r="J6" s="221" t="s">
        <v>332</v>
      </c>
      <c r="K6" s="222" t="s">
        <v>333</v>
      </c>
      <c r="L6" s="213" t="s">
        <v>79</v>
      </c>
      <c r="M6" s="213"/>
      <c r="N6" s="213"/>
      <c r="O6" s="214"/>
      <c r="P6" s="215"/>
      <c r="Q6" s="216"/>
    </row>
    <row r="7" spans="1:17" ht="30" customHeight="1" x14ac:dyDescent="0.3">
      <c r="A7" s="153"/>
      <c r="B7" s="216"/>
      <c r="C7" s="216"/>
      <c r="D7" s="216"/>
      <c r="E7" s="216"/>
      <c r="F7" s="216"/>
      <c r="G7" s="216"/>
      <c r="H7" s="216" t="s">
        <v>58</v>
      </c>
      <c r="I7" s="216"/>
      <c r="J7" s="216"/>
      <c r="K7" s="223"/>
      <c r="L7" s="39" t="s">
        <v>58</v>
      </c>
      <c r="M7" s="39" t="s">
        <v>65</v>
      </c>
      <c r="N7" s="39" t="s">
        <v>194</v>
      </c>
      <c r="O7" s="48" t="s">
        <v>67</v>
      </c>
      <c r="P7" s="40" t="s">
        <v>68</v>
      </c>
      <c r="Q7" s="39" t="s">
        <v>69</v>
      </c>
    </row>
    <row r="8" spans="1:17" ht="18.75" customHeight="1" x14ac:dyDescent="0.3">
      <c r="A8" s="18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</row>
    <row r="9" spans="1:17" ht="18.75" customHeight="1" x14ac:dyDescent="0.3">
      <c r="A9" s="42"/>
      <c r="B9" s="43"/>
      <c r="C9" s="43"/>
      <c r="D9" s="43"/>
      <c r="E9" s="5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8.75" customHeight="1" x14ac:dyDescent="0.3">
      <c r="A10" s="42"/>
      <c r="B10" s="43"/>
      <c r="C10" s="43"/>
      <c r="D10" s="43"/>
      <c r="E10" s="5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8.75" customHeight="1" x14ac:dyDescent="0.3">
      <c r="A11" s="217" t="s">
        <v>117</v>
      </c>
      <c r="B11" s="218"/>
      <c r="C11" s="218"/>
      <c r="D11" s="218"/>
      <c r="E11" s="21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4.25" customHeight="1" x14ac:dyDescent="0.3">
      <c r="A12" t="s">
        <v>334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honeticPr fontId="2" type="noConversion"/>
  <printOptions horizontalCentered="1"/>
  <pageMargins left="1" right="1" top="0.75" bottom="0.75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 pane="bottomLeft" activeCell="B16" sqref="B16"/>
    </sheetView>
  </sheetViews>
  <sheetFormatPr defaultColWidth="9.140625" defaultRowHeight="14.25" customHeight="1" x14ac:dyDescent="0.3"/>
  <cols>
    <col min="1" max="1" width="31.42578125" customWidth="1"/>
    <col min="2" max="3" width="21.85546875" customWidth="1"/>
    <col min="4" max="14" width="19" customWidth="1"/>
  </cols>
  <sheetData>
    <row r="1" spans="1:14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15">
      <c r="A2" s="32"/>
      <c r="B2" s="32"/>
      <c r="C2" s="36"/>
      <c r="D2" s="32"/>
      <c r="E2" s="32"/>
      <c r="F2" s="32"/>
      <c r="G2" s="32"/>
      <c r="H2" s="37"/>
      <c r="I2" s="32"/>
      <c r="J2" s="32"/>
      <c r="K2" s="32"/>
      <c r="L2" s="20"/>
      <c r="M2" s="45"/>
      <c r="N2" s="46" t="s">
        <v>335</v>
      </c>
    </row>
    <row r="3" spans="1:14" ht="34.5" customHeight="1" x14ac:dyDescent="0.3">
      <c r="A3" s="224" t="str">
        <f>"2025"&amp;"年部门政府购买服务预算表"</f>
        <v>2025年部门政府购买服务预算表</v>
      </c>
      <c r="B3" s="225"/>
      <c r="C3" s="168"/>
      <c r="D3" s="225"/>
      <c r="E3" s="225"/>
      <c r="F3" s="225"/>
      <c r="G3" s="225"/>
      <c r="H3" s="226"/>
      <c r="I3" s="225"/>
      <c r="J3" s="225"/>
      <c r="K3" s="225"/>
      <c r="L3" s="168"/>
      <c r="M3" s="226"/>
      <c r="N3" s="225"/>
    </row>
    <row r="4" spans="1:14" ht="18.75" customHeight="1" x14ac:dyDescent="0.15">
      <c r="A4" s="227" t="str">
        <f>"单位名称："&amp;"中国共产党云县委员会统一战线工作部"</f>
        <v>单位名称：中国共产党云县委员会统一战线工作部</v>
      </c>
      <c r="B4" s="228"/>
      <c r="C4" s="229"/>
      <c r="D4" s="31"/>
      <c r="E4" s="31"/>
      <c r="F4" s="31"/>
      <c r="G4" s="31"/>
      <c r="H4" s="37"/>
      <c r="I4" s="32"/>
      <c r="J4" s="32"/>
      <c r="K4" s="32"/>
      <c r="L4" s="33"/>
      <c r="M4" s="47"/>
      <c r="N4" s="46" t="s">
        <v>166</v>
      </c>
    </row>
    <row r="5" spans="1:14" ht="18.75" customHeight="1" x14ac:dyDescent="0.3">
      <c r="A5" s="190" t="s">
        <v>325</v>
      </c>
      <c r="B5" s="220" t="s">
        <v>336</v>
      </c>
      <c r="C5" s="231" t="s">
        <v>337</v>
      </c>
      <c r="D5" s="211" t="s">
        <v>186</v>
      </c>
      <c r="E5" s="211"/>
      <c r="F5" s="211"/>
      <c r="G5" s="211"/>
      <c r="H5" s="147"/>
      <c r="I5" s="211"/>
      <c r="J5" s="211"/>
      <c r="K5" s="211"/>
      <c r="L5" s="176"/>
      <c r="M5" s="147"/>
      <c r="N5" s="212"/>
    </row>
    <row r="6" spans="1:14" ht="18.75" customHeight="1" x14ac:dyDescent="0.3">
      <c r="A6" s="191"/>
      <c r="B6" s="221"/>
      <c r="C6" s="222"/>
      <c r="D6" s="221" t="s">
        <v>56</v>
      </c>
      <c r="E6" s="221" t="s">
        <v>59</v>
      </c>
      <c r="F6" s="221" t="s">
        <v>331</v>
      </c>
      <c r="G6" s="221" t="s">
        <v>332</v>
      </c>
      <c r="H6" s="222" t="s">
        <v>333</v>
      </c>
      <c r="I6" s="213" t="s">
        <v>79</v>
      </c>
      <c r="J6" s="213"/>
      <c r="K6" s="213"/>
      <c r="L6" s="214"/>
      <c r="M6" s="215"/>
      <c r="N6" s="216"/>
    </row>
    <row r="7" spans="1:14" ht="26.25" customHeight="1" x14ac:dyDescent="0.3">
      <c r="A7" s="153"/>
      <c r="B7" s="216"/>
      <c r="C7" s="223"/>
      <c r="D7" s="216"/>
      <c r="E7" s="216"/>
      <c r="F7" s="216"/>
      <c r="G7" s="216"/>
      <c r="H7" s="223"/>
      <c r="I7" s="39" t="s">
        <v>58</v>
      </c>
      <c r="J7" s="39" t="s">
        <v>65</v>
      </c>
      <c r="K7" s="39" t="s">
        <v>194</v>
      </c>
      <c r="L7" s="48" t="s">
        <v>67</v>
      </c>
      <c r="M7" s="40" t="s">
        <v>68</v>
      </c>
      <c r="N7" s="39" t="s">
        <v>69</v>
      </c>
    </row>
    <row r="8" spans="1:14" ht="18.75" customHeight="1" x14ac:dyDescent="0.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</row>
    <row r="9" spans="1:14" ht="18.75" customHeight="1" x14ac:dyDescent="0.3">
      <c r="A9" s="42"/>
      <c r="B9" s="43"/>
      <c r="C9" s="4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8.75" customHeight="1" x14ac:dyDescent="0.3">
      <c r="A10" s="42"/>
      <c r="B10" s="43"/>
      <c r="C10" s="4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8.75" customHeight="1" x14ac:dyDescent="0.3">
      <c r="A11" s="217" t="s">
        <v>117</v>
      </c>
      <c r="B11" s="218"/>
      <c r="C11" s="23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3">
      <c r="A12" t="s">
        <v>338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honeticPr fontId="2" type="noConversion"/>
  <printOptions horizontalCentered="1"/>
  <pageMargins left="1" right="1" top="0.75" bottom="0.75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40625" defaultRowHeight="14.25" customHeight="1" x14ac:dyDescent="0.3"/>
  <cols>
    <col min="1" max="1" width="37.7109375" customWidth="1"/>
    <col min="2" max="4" width="17.5703125" customWidth="1"/>
    <col min="5" max="9" width="15.7109375" customWidth="1"/>
  </cols>
  <sheetData>
    <row r="1" spans="1:9" ht="14.25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15">
      <c r="A2" s="16"/>
      <c r="B2" s="16"/>
      <c r="C2" s="16"/>
      <c r="D2" s="30"/>
      <c r="G2" s="20"/>
      <c r="H2" s="20"/>
      <c r="I2" s="20" t="s">
        <v>339</v>
      </c>
    </row>
    <row r="3" spans="1:9" ht="27.75" customHeight="1" x14ac:dyDescent="0.3">
      <c r="A3" s="210" t="str">
        <f>"2025"&amp;"年县对下转移支付预算表"</f>
        <v>2025年县对下转移支付预算表</v>
      </c>
      <c r="B3" s="174"/>
      <c r="C3" s="174"/>
      <c r="D3" s="174"/>
      <c r="E3" s="174"/>
      <c r="F3" s="174"/>
      <c r="G3" s="168"/>
      <c r="H3" s="168"/>
      <c r="I3" s="174"/>
    </row>
    <row r="4" spans="1:9" ht="18.75" customHeight="1" x14ac:dyDescent="0.15">
      <c r="A4" s="227" t="str">
        <f>"单位名称："&amp;"中国共产党云县委员会统一战线工作部"</f>
        <v>单位名称：中国共产党云县委员会统一战线工作部</v>
      </c>
      <c r="B4" s="228"/>
      <c r="C4" s="228"/>
      <c r="D4" s="232"/>
      <c r="E4" s="145"/>
      <c r="G4" s="33"/>
      <c r="H4" s="33"/>
      <c r="I4" s="20" t="s">
        <v>166</v>
      </c>
    </row>
    <row r="5" spans="1:9" ht="18.75" customHeight="1" x14ac:dyDescent="0.3">
      <c r="A5" s="119" t="s">
        <v>340</v>
      </c>
      <c r="B5" s="117" t="s">
        <v>186</v>
      </c>
      <c r="C5" s="149"/>
      <c r="D5" s="149"/>
      <c r="E5" s="117" t="s">
        <v>341</v>
      </c>
      <c r="F5" s="149"/>
      <c r="G5" s="176"/>
      <c r="H5" s="176"/>
      <c r="I5" s="118"/>
    </row>
    <row r="6" spans="1:9" ht="18.75" customHeight="1" x14ac:dyDescent="0.3">
      <c r="A6" s="120"/>
      <c r="B6" s="17" t="s">
        <v>56</v>
      </c>
      <c r="C6" s="7" t="s">
        <v>59</v>
      </c>
      <c r="D6" s="34" t="s">
        <v>342</v>
      </c>
      <c r="E6" s="35" t="s">
        <v>343</v>
      </c>
      <c r="F6" s="35" t="s">
        <v>343</v>
      </c>
      <c r="G6" s="35" t="s">
        <v>343</v>
      </c>
      <c r="H6" s="35" t="s">
        <v>343</v>
      </c>
      <c r="I6" s="35" t="s">
        <v>343</v>
      </c>
    </row>
    <row r="7" spans="1:9" ht="18.75" customHeight="1" x14ac:dyDescent="0.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18.75" customHeight="1" x14ac:dyDescent="0.3">
      <c r="A8" s="19"/>
      <c r="B8" s="12"/>
      <c r="C8" s="12"/>
      <c r="D8" s="12"/>
      <c r="E8" s="12"/>
      <c r="F8" s="12"/>
      <c r="G8" s="12"/>
      <c r="H8" s="12"/>
      <c r="I8" s="12"/>
    </row>
    <row r="9" spans="1:9" ht="18.75" customHeight="1" x14ac:dyDescent="0.3">
      <c r="A9" s="19"/>
      <c r="B9" s="12"/>
      <c r="C9" s="12"/>
      <c r="D9" s="12"/>
      <c r="E9" s="12"/>
      <c r="F9" s="12"/>
      <c r="G9" s="12"/>
      <c r="H9" s="12"/>
      <c r="I9" s="12"/>
    </row>
    <row r="10" spans="1:9" ht="14.25" customHeight="1" x14ac:dyDescent="0.3">
      <c r="A10" t="s">
        <v>344</v>
      </c>
    </row>
  </sheetData>
  <mergeCells count="5">
    <mergeCell ref="A3:I3"/>
    <mergeCell ref="A4:E4"/>
    <mergeCell ref="B5:D5"/>
    <mergeCell ref="E5:I5"/>
    <mergeCell ref="A5:A6"/>
  </mergeCells>
  <phoneticPr fontId="2" type="noConversion"/>
  <printOptions horizontalCentered="1"/>
  <pageMargins left="1" right="1" top="0.75" bottom="0.75" header="0" footer="0"/>
  <pageSetup paperSize="9" scale="5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9.140625" defaultRowHeight="12" customHeight="1" x14ac:dyDescent="0.3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J2" s="20" t="s">
        <v>345</v>
      </c>
    </row>
    <row r="3" spans="1:10" ht="36" customHeight="1" x14ac:dyDescent="0.3">
      <c r="A3" s="113" t="str">
        <f>"2025"&amp;"年县对下转移支付绩效目标表"</f>
        <v>2025年县对下转移支付绩效目标表</v>
      </c>
      <c r="B3" s="174"/>
      <c r="C3" s="174"/>
      <c r="D3" s="174"/>
      <c r="E3" s="174"/>
      <c r="F3" s="168"/>
      <c r="G3" s="174"/>
      <c r="H3" s="168"/>
      <c r="I3" s="168"/>
      <c r="J3" s="174"/>
    </row>
    <row r="4" spans="1:10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94"/>
      <c r="C4" s="194"/>
      <c r="D4" s="194"/>
      <c r="E4" s="194"/>
      <c r="F4" s="195"/>
      <c r="G4" s="194"/>
      <c r="H4" s="195"/>
    </row>
    <row r="5" spans="1:10" ht="18.75" customHeight="1" x14ac:dyDescent="0.3">
      <c r="A5" s="23" t="s">
        <v>267</v>
      </c>
      <c r="B5" s="23" t="s">
        <v>268</v>
      </c>
      <c r="C5" s="23" t="s">
        <v>269</v>
      </c>
      <c r="D5" s="23" t="s">
        <v>270</v>
      </c>
      <c r="E5" s="23" t="s">
        <v>271</v>
      </c>
      <c r="F5" s="26" t="s">
        <v>272</v>
      </c>
      <c r="G5" s="23" t="s">
        <v>273</v>
      </c>
      <c r="H5" s="26" t="s">
        <v>274</v>
      </c>
      <c r="I5" s="26" t="s">
        <v>275</v>
      </c>
      <c r="J5" s="23" t="s">
        <v>276</v>
      </c>
    </row>
    <row r="6" spans="1:10" ht="18.75" customHeight="1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6">
        <v>6</v>
      </c>
      <c r="G6" s="23">
        <v>7</v>
      </c>
      <c r="H6" s="26">
        <v>8</v>
      </c>
      <c r="I6" s="26">
        <v>9</v>
      </c>
      <c r="J6" s="23">
        <v>10</v>
      </c>
    </row>
    <row r="7" spans="1:10" ht="18.75" customHeight="1" x14ac:dyDescent="0.3">
      <c r="A7" s="10"/>
      <c r="B7" s="24"/>
      <c r="C7" s="24"/>
      <c r="D7" s="24"/>
      <c r="E7" s="27"/>
      <c r="F7" s="28"/>
      <c r="G7" s="27"/>
      <c r="H7" s="28"/>
      <c r="I7" s="28"/>
      <c r="J7" s="27"/>
    </row>
    <row r="8" spans="1:10" ht="18.75" customHeight="1" x14ac:dyDescent="0.3">
      <c r="A8" s="10"/>
      <c r="B8" s="10"/>
      <c r="C8" s="10"/>
      <c r="D8" s="10"/>
      <c r="E8" s="10"/>
      <c r="F8" s="29"/>
      <c r="G8" s="10"/>
      <c r="H8" s="10"/>
      <c r="I8" s="10"/>
      <c r="J8" s="10"/>
    </row>
    <row r="9" spans="1:10" ht="12" customHeight="1" x14ac:dyDescent="0.3">
      <c r="A9" t="s">
        <v>346</v>
      </c>
    </row>
  </sheetData>
  <mergeCells count="2">
    <mergeCell ref="A3:J3"/>
    <mergeCell ref="A4:H4"/>
  </mergeCells>
  <phoneticPr fontId="2" type="noConversion"/>
  <printOptions horizontalCentered="1"/>
  <pageMargins left="1" right="1" top="0.75" bottom="0.75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0"/>
  <sheetViews>
    <sheetView showZeros="0" workbookViewId="0">
      <pane ySplit="1" topLeftCell="A2" activePane="bottomLeft" state="frozen"/>
      <selection pane="bottomLeft" activeCell="B13" sqref="B13"/>
    </sheetView>
  </sheetViews>
  <sheetFormatPr defaultColWidth="9.140625" defaultRowHeight="12" customHeight="1" x14ac:dyDescent="0.3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2" customHeight="1" x14ac:dyDescent="0.3">
      <c r="A1" s="1"/>
      <c r="B1" s="1"/>
      <c r="C1" s="1"/>
      <c r="D1" s="1"/>
      <c r="E1" s="1"/>
      <c r="F1" s="1"/>
      <c r="G1" s="1"/>
      <c r="H1" s="1"/>
    </row>
    <row r="2" spans="1:8" ht="15" customHeight="1" x14ac:dyDescent="0.3">
      <c r="A2" s="2"/>
      <c r="B2" s="2"/>
      <c r="C2" s="2"/>
      <c r="D2" s="2"/>
      <c r="E2" s="2"/>
      <c r="F2" s="2"/>
      <c r="G2" s="2"/>
      <c r="H2" s="21" t="s">
        <v>347</v>
      </c>
    </row>
    <row r="3" spans="1:8" ht="34.5" customHeight="1" x14ac:dyDescent="0.3">
      <c r="A3" s="224" t="str">
        <f>"2025"&amp;"年新增资产配置表"</f>
        <v>2025年新增资产配置表</v>
      </c>
      <c r="B3" s="174"/>
      <c r="C3" s="174"/>
      <c r="D3" s="174"/>
      <c r="E3" s="174"/>
      <c r="F3" s="174"/>
      <c r="G3" s="174"/>
      <c r="H3" s="174"/>
    </row>
    <row r="4" spans="1:8" ht="18.75" customHeight="1" x14ac:dyDescent="0.3">
      <c r="A4" s="115" t="str">
        <f>"单位名称："&amp;"中国共产党云县委员会统一战线工作部"</f>
        <v>单位名称：中国共产党云县委员会统一战线工作部</v>
      </c>
      <c r="B4" s="187"/>
      <c r="C4" s="194"/>
      <c r="H4" s="22" t="s">
        <v>166</v>
      </c>
    </row>
    <row r="5" spans="1:8" ht="18.75" customHeight="1" x14ac:dyDescent="0.3">
      <c r="A5" s="190" t="s">
        <v>179</v>
      </c>
      <c r="B5" s="190" t="s">
        <v>348</v>
      </c>
      <c r="C5" s="190" t="s">
        <v>349</v>
      </c>
      <c r="D5" s="190" t="s">
        <v>350</v>
      </c>
      <c r="E5" s="190" t="s">
        <v>351</v>
      </c>
      <c r="F5" s="233" t="s">
        <v>352</v>
      </c>
      <c r="G5" s="211"/>
      <c r="H5" s="212"/>
    </row>
    <row r="6" spans="1:8" ht="18.75" customHeight="1" x14ac:dyDescent="0.3">
      <c r="A6" s="153"/>
      <c r="B6" s="153"/>
      <c r="C6" s="153"/>
      <c r="D6" s="153"/>
      <c r="E6" s="153"/>
      <c r="F6" s="23" t="s">
        <v>329</v>
      </c>
      <c r="G6" s="23" t="s">
        <v>353</v>
      </c>
      <c r="H6" s="23" t="s">
        <v>354</v>
      </c>
    </row>
    <row r="7" spans="1:8" ht="18.75" customHeight="1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ht="18.75" customHeight="1" x14ac:dyDescent="0.3">
      <c r="A8" s="24"/>
      <c r="B8" s="24"/>
      <c r="C8" s="19"/>
      <c r="D8" s="19"/>
      <c r="E8" s="19"/>
      <c r="F8" s="25"/>
      <c r="G8" s="12"/>
      <c r="H8" s="12"/>
    </row>
    <row r="9" spans="1:8" ht="18.75" customHeight="1" x14ac:dyDescent="0.3">
      <c r="A9" s="234" t="s">
        <v>56</v>
      </c>
      <c r="B9" s="235"/>
      <c r="C9" s="235"/>
      <c r="D9" s="235"/>
      <c r="E9" s="236"/>
      <c r="F9" s="25"/>
      <c r="G9" s="12"/>
      <c r="H9" s="12"/>
    </row>
    <row r="10" spans="1:8" ht="12" customHeight="1" x14ac:dyDescent="0.3">
      <c r="A10" t="s">
        <v>355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honeticPr fontId="2" type="noConversion"/>
  <pageMargins left="0.36" right="0.1" top="0.26" bottom="0.26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9.140625" defaultRowHeight="14.25" customHeight="1" x14ac:dyDescent="0.3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D2" s="15"/>
      <c r="E2" s="15"/>
      <c r="F2" s="15"/>
      <c r="G2" s="15"/>
      <c r="H2" s="16"/>
      <c r="I2" s="16"/>
      <c r="J2" s="16"/>
      <c r="K2" s="20" t="s">
        <v>356</v>
      </c>
    </row>
    <row r="3" spans="1:11" ht="42.75" customHeight="1" x14ac:dyDescent="0.3">
      <c r="A3" s="113" t="str">
        <f>"2025"&amp;"年转移支付补助项目支出预算表"</f>
        <v>2025年转移支付补助项目支出预算表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87"/>
      <c r="C4" s="187"/>
      <c r="D4" s="187"/>
      <c r="E4" s="187"/>
      <c r="F4" s="187"/>
      <c r="G4" s="187"/>
      <c r="H4" s="6"/>
      <c r="I4" s="6"/>
      <c r="J4" s="6"/>
      <c r="K4" s="5" t="s">
        <v>166</v>
      </c>
    </row>
    <row r="5" spans="1:11" ht="18.75" customHeight="1" x14ac:dyDescent="0.3">
      <c r="A5" s="152" t="s">
        <v>251</v>
      </c>
      <c r="B5" s="152" t="s">
        <v>181</v>
      </c>
      <c r="C5" s="152" t="s">
        <v>252</v>
      </c>
      <c r="D5" s="190" t="s">
        <v>182</v>
      </c>
      <c r="E5" s="190" t="s">
        <v>183</v>
      </c>
      <c r="F5" s="190" t="s">
        <v>253</v>
      </c>
      <c r="G5" s="190" t="s">
        <v>254</v>
      </c>
      <c r="H5" s="119" t="s">
        <v>56</v>
      </c>
      <c r="I5" s="117" t="s">
        <v>357</v>
      </c>
      <c r="J5" s="149"/>
      <c r="K5" s="118"/>
    </row>
    <row r="6" spans="1:11" ht="18.75" customHeight="1" x14ac:dyDescent="0.3">
      <c r="A6" s="181"/>
      <c r="B6" s="181"/>
      <c r="C6" s="181"/>
      <c r="D6" s="191"/>
      <c r="E6" s="191"/>
      <c r="F6" s="191"/>
      <c r="G6" s="191"/>
      <c r="H6" s="182"/>
      <c r="I6" s="190" t="s">
        <v>59</v>
      </c>
      <c r="J6" s="190" t="s">
        <v>60</v>
      </c>
      <c r="K6" s="190" t="s">
        <v>61</v>
      </c>
    </row>
    <row r="7" spans="1:11" ht="18.75" customHeight="1" x14ac:dyDescent="0.3">
      <c r="A7" s="171"/>
      <c r="B7" s="171"/>
      <c r="C7" s="171"/>
      <c r="D7" s="153"/>
      <c r="E7" s="153"/>
      <c r="F7" s="153"/>
      <c r="G7" s="153"/>
      <c r="H7" s="120"/>
      <c r="I7" s="153" t="s">
        <v>58</v>
      </c>
      <c r="J7" s="153"/>
      <c r="K7" s="153"/>
    </row>
    <row r="8" spans="1:11" ht="18.75" customHeigh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</row>
    <row r="9" spans="1:11" ht="18.75" customHeight="1" x14ac:dyDescent="0.3">
      <c r="A9" s="19"/>
      <c r="B9" s="10"/>
      <c r="C9" s="19"/>
      <c r="D9" s="19"/>
      <c r="E9" s="19"/>
      <c r="F9" s="19"/>
      <c r="G9" s="19"/>
      <c r="H9" s="12"/>
      <c r="I9" s="12"/>
      <c r="J9" s="12"/>
      <c r="K9" s="12"/>
    </row>
    <row r="10" spans="1:11" ht="18.75" customHeight="1" x14ac:dyDescent="0.3">
      <c r="A10" s="10"/>
      <c r="B10" s="10"/>
      <c r="C10" s="10"/>
      <c r="D10" s="10"/>
      <c r="E10" s="10"/>
      <c r="F10" s="10"/>
      <c r="G10" s="10"/>
      <c r="H10" s="12"/>
      <c r="I10" s="12"/>
      <c r="J10" s="12"/>
      <c r="K10" s="12"/>
    </row>
    <row r="11" spans="1:11" ht="18.75" customHeight="1" x14ac:dyDescent="0.3">
      <c r="A11" s="178" t="s">
        <v>117</v>
      </c>
      <c r="B11" s="188"/>
      <c r="C11" s="188"/>
      <c r="D11" s="188"/>
      <c r="E11" s="188"/>
      <c r="F11" s="188"/>
      <c r="G11" s="189"/>
      <c r="H11" s="12"/>
      <c r="I11" s="12"/>
      <c r="J11" s="12"/>
      <c r="K11" s="12"/>
    </row>
    <row r="12" spans="1:11" ht="14.25" customHeight="1" x14ac:dyDescent="0.3">
      <c r="A12" t="s">
        <v>358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4"/>
  <sheetViews>
    <sheetView showZeros="0" topLeftCell="C1" workbookViewId="0">
      <pane ySplit="1" topLeftCell="A2" activePane="bottomLeft" state="frozen"/>
      <selection pane="bottomLeft"/>
    </sheetView>
  </sheetViews>
  <sheetFormatPr defaultColWidth="9.140625" defaultRowHeight="14.25" customHeight="1" x14ac:dyDescent="0.3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4.2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2"/>
      <c r="B2" s="2"/>
      <c r="C2" s="2"/>
      <c r="D2" s="3"/>
      <c r="E2" s="4"/>
      <c r="F2" s="4"/>
      <c r="G2" s="5" t="s">
        <v>359</v>
      </c>
    </row>
    <row r="3" spans="1:7" ht="36.75" customHeight="1" x14ac:dyDescent="0.3">
      <c r="A3" s="113" t="str">
        <f>"2025"&amp;"年部门项目中期规划预算表"</f>
        <v>2025年部门项目中期规划预算表</v>
      </c>
      <c r="B3" s="174"/>
      <c r="C3" s="174"/>
      <c r="D3" s="174"/>
      <c r="E3" s="174"/>
      <c r="F3" s="174"/>
      <c r="G3" s="174"/>
    </row>
    <row r="4" spans="1:7" ht="18.75" customHeight="1" x14ac:dyDescent="0.3">
      <c r="A4" s="155" t="str">
        <f>"单位名称："&amp;"中国共产党云县委员会统一战线工作部"</f>
        <v>单位名称：中国共产党云县委员会统一战线工作部</v>
      </c>
      <c r="B4" s="187"/>
      <c r="C4" s="187"/>
      <c r="D4" s="187"/>
      <c r="E4" s="6"/>
      <c r="F4" s="6"/>
      <c r="G4" s="5" t="s">
        <v>166</v>
      </c>
    </row>
    <row r="5" spans="1:7" ht="18.75" customHeight="1" x14ac:dyDescent="0.3">
      <c r="A5" s="152" t="s">
        <v>252</v>
      </c>
      <c r="B5" s="152" t="s">
        <v>251</v>
      </c>
      <c r="C5" s="152" t="s">
        <v>181</v>
      </c>
      <c r="D5" s="190" t="s">
        <v>360</v>
      </c>
      <c r="E5" s="117" t="s">
        <v>59</v>
      </c>
      <c r="F5" s="149"/>
      <c r="G5" s="118"/>
    </row>
    <row r="6" spans="1:7" ht="18.75" customHeight="1" x14ac:dyDescent="0.3">
      <c r="A6" s="181"/>
      <c r="B6" s="181"/>
      <c r="C6" s="181"/>
      <c r="D6" s="191"/>
      <c r="E6" s="152" t="str">
        <f>"2025"&amp;"年"</f>
        <v>2025年</v>
      </c>
      <c r="F6" s="152" t="str">
        <f>"2025"+1&amp;"年"</f>
        <v>2026年</v>
      </c>
      <c r="G6" s="190" t="str">
        <f>"2025"+2&amp;"年"</f>
        <v>2027年</v>
      </c>
    </row>
    <row r="7" spans="1:7" ht="18.75" customHeight="1" x14ac:dyDescent="0.3">
      <c r="A7" s="171"/>
      <c r="B7" s="171"/>
      <c r="C7" s="171"/>
      <c r="D7" s="153"/>
      <c r="E7" s="171" t="s">
        <v>58</v>
      </c>
      <c r="F7" s="171"/>
      <c r="G7" s="153"/>
    </row>
    <row r="8" spans="1:7" ht="18.75" customHeigh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9">
        <v>7</v>
      </c>
    </row>
    <row r="9" spans="1:7" ht="18.75" customHeight="1" x14ac:dyDescent="0.3">
      <c r="A9" s="10" t="s">
        <v>71</v>
      </c>
      <c r="B9" s="11"/>
      <c r="C9" s="11"/>
      <c r="D9" s="10"/>
      <c r="E9" s="12">
        <v>100000</v>
      </c>
      <c r="F9" s="12"/>
      <c r="G9" s="12"/>
    </row>
    <row r="10" spans="1:7" ht="18.75" customHeight="1" x14ac:dyDescent="0.3">
      <c r="A10" s="13" t="s">
        <v>71</v>
      </c>
      <c r="B10" s="10"/>
      <c r="C10" s="10"/>
      <c r="D10" s="10"/>
      <c r="E10" s="12">
        <v>100000</v>
      </c>
      <c r="F10" s="12"/>
      <c r="G10" s="12"/>
    </row>
    <row r="11" spans="1:7" ht="18.75" customHeight="1" x14ac:dyDescent="0.3">
      <c r="A11" s="14"/>
      <c r="B11" s="10" t="s">
        <v>361</v>
      </c>
      <c r="C11" s="10" t="s">
        <v>257</v>
      </c>
      <c r="D11" s="10" t="s">
        <v>362</v>
      </c>
      <c r="E11" s="12">
        <v>32000</v>
      </c>
      <c r="F11" s="12"/>
      <c r="G11" s="12"/>
    </row>
    <row r="12" spans="1:7" ht="18.75" customHeight="1" x14ac:dyDescent="0.3">
      <c r="A12" s="14"/>
      <c r="B12" s="10" t="s">
        <v>361</v>
      </c>
      <c r="C12" s="10" t="s">
        <v>262</v>
      </c>
      <c r="D12" s="10" t="s">
        <v>362</v>
      </c>
      <c r="E12" s="12">
        <v>30000</v>
      </c>
      <c r="F12" s="12"/>
      <c r="G12" s="12"/>
    </row>
    <row r="13" spans="1:7" ht="18.75" customHeight="1" x14ac:dyDescent="0.3">
      <c r="A13" s="14"/>
      <c r="B13" s="10" t="s">
        <v>361</v>
      </c>
      <c r="C13" s="10" t="s">
        <v>264</v>
      </c>
      <c r="D13" s="10" t="s">
        <v>362</v>
      </c>
      <c r="E13" s="12">
        <v>38000</v>
      </c>
      <c r="F13" s="12"/>
      <c r="G13" s="12"/>
    </row>
    <row r="14" spans="1:7" ht="18.75" customHeight="1" x14ac:dyDescent="0.3">
      <c r="A14" s="234" t="s">
        <v>56</v>
      </c>
      <c r="B14" s="237" t="s">
        <v>363</v>
      </c>
      <c r="C14" s="237"/>
      <c r="D14" s="238"/>
      <c r="E14" s="12">
        <v>100000</v>
      </c>
      <c r="F14" s="12"/>
      <c r="G14" s="12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2025-03-20T08:34:10Z</dcterms:created>
  <dcterms:modified xsi:type="dcterms:W3CDTF">2025-03-26T06:55:57Z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BF72E1DC5239453A8C816CA47056A0A9_12</vt:lpwstr>
  </property>
  <property fmtid="{D5CDD505-2E9C-101B-9397-08002B2CF9AE}" pid="3" name="KSOProductBuildVer">
    <vt:lpwstr>2052-12.1.0.19302</vt:lpwstr>
  </property>
</Properties>
</file>